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tabRatio="500" activeTab="6"/>
  </bookViews>
  <sheets>
    <sheet name="WEIGHT1" sheetId="1" r:id="rId1"/>
    <sheet name="WEIGHT2" sheetId="2" r:id="rId2"/>
    <sheet name="TABLES" sheetId="3" r:id="rId3"/>
    <sheet name="COMBO" sheetId="4" r:id="rId4"/>
    <sheet name="COMPILER" sheetId="8" r:id="rId5"/>
    <sheet name="MYDATA" sheetId="6" r:id="rId6"/>
    <sheet name="CONSUMPTION" sheetId="7" r:id="rId7"/>
  </sheets>
  <calcPr calcId="14562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O109" i="7" l="1"/>
  <c r="N109" i="7"/>
  <c r="O108" i="7"/>
  <c r="N108" i="7"/>
  <c r="P143" i="7" l="1"/>
  <c r="J20" i="7"/>
  <c r="K143" i="7" s="1"/>
  <c r="F143" i="7" s="1"/>
  <c r="K20" i="7" l="1"/>
  <c r="J125" i="7" l="1"/>
  <c r="K125" i="7"/>
  <c r="O124" i="7" l="1"/>
  <c r="N124" i="7"/>
  <c r="O123" i="7"/>
  <c r="N123" i="7"/>
  <c r="O122" i="7"/>
  <c r="N122" i="7"/>
  <c r="O121" i="7"/>
  <c r="N121" i="7"/>
  <c r="O120" i="7"/>
  <c r="N120" i="7"/>
  <c r="O119" i="7"/>
  <c r="N119" i="7"/>
  <c r="O118" i="7"/>
  <c r="N118" i="7"/>
  <c r="O117" i="7"/>
  <c r="N117" i="7"/>
  <c r="O116" i="7"/>
  <c r="N116" i="7"/>
  <c r="O115" i="7"/>
  <c r="N115" i="7"/>
  <c r="O114" i="7"/>
  <c r="N114" i="7"/>
  <c r="O113" i="7"/>
  <c r="N113" i="7"/>
  <c r="O112" i="7"/>
  <c r="N112" i="7"/>
  <c r="O111" i="7"/>
  <c r="N111" i="7"/>
  <c r="O110" i="7"/>
  <c r="N110" i="7"/>
  <c r="O107" i="7"/>
  <c r="N107" i="7"/>
  <c r="O106" i="7"/>
  <c r="N106" i="7"/>
  <c r="O105" i="7"/>
  <c r="N105" i="7"/>
  <c r="O104" i="7"/>
  <c r="N104" i="7"/>
  <c r="O103" i="7"/>
  <c r="N103" i="7"/>
  <c r="O102" i="7"/>
  <c r="N102" i="7"/>
  <c r="O101" i="7"/>
  <c r="N101" i="7"/>
  <c r="O100" i="7"/>
  <c r="N100" i="7"/>
  <c r="O99" i="7"/>
  <c r="N99" i="7"/>
  <c r="O98" i="7"/>
  <c r="N98" i="7"/>
  <c r="O97" i="7"/>
  <c r="N97" i="7"/>
  <c r="O96" i="7"/>
  <c r="N96" i="7"/>
  <c r="O95" i="7"/>
  <c r="N95" i="7"/>
  <c r="O94" i="7"/>
  <c r="N94" i="7"/>
  <c r="O93" i="7"/>
  <c r="N93" i="7"/>
  <c r="O92" i="7"/>
  <c r="N92" i="7"/>
  <c r="O91" i="7"/>
  <c r="N91" i="7"/>
  <c r="O90" i="7"/>
  <c r="N90" i="7"/>
  <c r="O89" i="7"/>
  <c r="N89" i="7"/>
  <c r="O88" i="7"/>
  <c r="N88" i="7"/>
  <c r="O87" i="7"/>
  <c r="N87" i="7"/>
  <c r="O86" i="7"/>
  <c r="N86" i="7"/>
  <c r="O85" i="7"/>
  <c r="N85" i="7"/>
  <c r="O84" i="7"/>
  <c r="N84" i="7"/>
  <c r="O83" i="7"/>
  <c r="N83" i="7"/>
  <c r="O82" i="7"/>
  <c r="N82" i="7"/>
  <c r="O81" i="7"/>
  <c r="N81" i="7"/>
  <c r="O80" i="7"/>
  <c r="N80" i="7"/>
  <c r="O79" i="7"/>
  <c r="N79" i="7"/>
  <c r="O78" i="7"/>
  <c r="N78" i="7"/>
  <c r="O77" i="7"/>
  <c r="N77" i="7"/>
  <c r="O76" i="7"/>
  <c r="N76" i="7"/>
  <c r="O75" i="7"/>
  <c r="N75" i="7"/>
  <c r="O74" i="7"/>
  <c r="N74" i="7"/>
  <c r="O73" i="7"/>
  <c r="N73" i="7"/>
  <c r="O72" i="7"/>
  <c r="N72" i="7"/>
  <c r="O71" i="7"/>
  <c r="N71" i="7"/>
  <c r="O70" i="7"/>
  <c r="N70" i="7"/>
  <c r="O69" i="7"/>
  <c r="N69" i="7"/>
  <c r="O68" i="7"/>
  <c r="N68" i="7"/>
  <c r="O67" i="7"/>
  <c r="N67" i="7"/>
  <c r="O66" i="7"/>
  <c r="N66" i="7"/>
  <c r="O65" i="7"/>
  <c r="N65" i="7"/>
  <c r="O64" i="7" l="1"/>
  <c r="N64" i="7"/>
  <c r="O63" i="7"/>
  <c r="N63" i="7"/>
  <c r="O62" i="7"/>
  <c r="N62" i="7"/>
  <c r="O61" i="7"/>
  <c r="N61" i="7"/>
  <c r="O60" i="7"/>
  <c r="N60" i="7"/>
  <c r="O59" i="7"/>
  <c r="N59" i="7"/>
  <c r="O58" i="7"/>
  <c r="N58" i="7"/>
  <c r="O57" i="7"/>
  <c r="N57" i="7"/>
  <c r="O56" i="7"/>
  <c r="N56" i="7"/>
  <c r="O55" i="7"/>
  <c r="N55" i="7"/>
  <c r="O54" i="7"/>
  <c r="N54" i="7"/>
  <c r="O53" i="7"/>
  <c r="N53" i="7"/>
  <c r="O52" i="7"/>
  <c r="N52" i="7"/>
  <c r="O51" i="7"/>
  <c r="N51" i="7"/>
  <c r="O50" i="7"/>
  <c r="N50" i="7"/>
  <c r="O49" i="7"/>
  <c r="N49" i="7"/>
  <c r="O48" i="7"/>
  <c r="N48" i="7"/>
  <c r="O47" i="7"/>
  <c r="N47" i="7"/>
  <c r="O46" i="7"/>
  <c r="N46" i="7"/>
  <c r="O45" i="7"/>
  <c r="N45" i="7"/>
  <c r="O44" i="7"/>
  <c r="N44" i="7"/>
  <c r="O43" i="7"/>
  <c r="N43" i="7"/>
  <c r="O42" i="7"/>
  <c r="N42" i="7"/>
  <c r="O41" i="7"/>
  <c r="N41" i="7"/>
  <c r="O40" i="7"/>
  <c r="N40" i="7"/>
  <c r="O39" i="7"/>
  <c r="N39" i="7"/>
  <c r="O38" i="7"/>
  <c r="N38" i="7"/>
  <c r="O37" i="7"/>
  <c r="N37" i="7"/>
  <c r="O36" i="7"/>
  <c r="N36" i="7"/>
  <c r="O35" i="7"/>
  <c r="N35" i="7"/>
  <c r="O34" i="7"/>
  <c r="N34" i="7"/>
  <c r="O33" i="7"/>
  <c r="N33" i="7"/>
  <c r="O32" i="7"/>
  <c r="N32" i="7"/>
  <c r="O31" i="7"/>
  <c r="N31" i="7"/>
  <c r="O30" i="7"/>
  <c r="N30" i="7"/>
  <c r="O29" i="7"/>
  <c r="N29" i="7"/>
  <c r="O28" i="7"/>
  <c r="N28" i="7"/>
  <c r="O27" i="7"/>
  <c r="N27" i="7"/>
  <c r="O26" i="7"/>
  <c r="N26" i="7"/>
  <c r="O25" i="7"/>
  <c r="N25" i="7"/>
  <c r="O24" i="7"/>
  <c r="N24" i="7"/>
  <c r="O19" i="7"/>
  <c r="N19" i="7"/>
  <c r="O18" i="7"/>
  <c r="N18" i="7"/>
  <c r="O17" i="7"/>
  <c r="N17" i="7"/>
  <c r="O16" i="7"/>
  <c r="N16" i="7"/>
  <c r="O15" i="7"/>
  <c r="N15" i="7"/>
  <c r="O14" i="7"/>
  <c r="N14" i="7"/>
  <c r="O13" i="7"/>
  <c r="N13" i="7"/>
  <c r="O12" i="7"/>
  <c r="N12" i="7"/>
  <c r="N20" i="7" s="1"/>
  <c r="O11" i="7"/>
  <c r="N11" i="7"/>
  <c r="O10" i="7"/>
  <c r="N10" i="7"/>
  <c r="J380" i="4"/>
  <c r="E386" i="4" s="1"/>
  <c r="I379" i="4"/>
  <c r="H379" i="4"/>
  <c r="G379" i="4" s="1"/>
  <c r="F379" i="4" s="1"/>
  <c r="D379" i="4" s="1"/>
  <c r="L378" i="4"/>
  <c r="K378" i="4"/>
  <c r="L377" i="4"/>
  <c r="K377" i="4"/>
  <c r="L376" i="4"/>
  <c r="K376" i="4"/>
  <c r="L375" i="4"/>
  <c r="K375" i="4"/>
  <c r="L374" i="4"/>
  <c r="K374" i="4"/>
  <c r="L373" i="4"/>
  <c r="K373" i="4"/>
  <c r="L372" i="4"/>
  <c r="K372" i="4"/>
  <c r="L371" i="4"/>
  <c r="K371" i="4"/>
  <c r="L370" i="4"/>
  <c r="K370" i="4"/>
  <c r="L369" i="4"/>
  <c r="K369" i="4"/>
  <c r="L368" i="4"/>
  <c r="K368" i="4"/>
  <c r="L367" i="4"/>
  <c r="K367" i="4"/>
  <c r="L366" i="4"/>
  <c r="K366" i="4"/>
  <c r="L365" i="4"/>
  <c r="K365" i="4"/>
  <c r="L364" i="4"/>
  <c r="K364" i="4"/>
  <c r="L363" i="4"/>
  <c r="K363" i="4"/>
  <c r="L362" i="4"/>
  <c r="K362" i="4"/>
  <c r="L361" i="4"/>
  <c r="K361" i="4"/>
  <c r="L360" i="4"/>
  <c r="K360" i="4"/>
  <c r="L359" i="4"/>
  <c r="L379" i="4" s="1"/>
  <c r="K359" i="4"/>
  <c r="K379" i="4" s="1"/>
  <c r="K386" i="4" s="1"/>
  <c r="J341" i="4"/>
  <c r="E347" i="4" s="1"/>
  <c r="I340" i="4"/>
  <c r="H340" i="4"/>
  <c r="G340" i="4" s="1"/>
  <c r="F340" i="4" s="1"/>
  <c r="L339" i="4"/>
  <c r="K339" i="4"/>
  <c r="L338" i="4"/>
  <c r="K338" i="4"/>
  <c r="L337" i="4"/>
  <c r="K337" i="4"/>
  <c r="L336" i="4"/>
  <c r="K336" i="4"/>
  <c r="L335" i="4"/>
  <c r="K335" i="4"/>
  <c r="L334" i="4"/>
  <c r="K334" i="4"/>
  <c r="L333" i="4"/>
  <c r="K333" i="4"/>
  <c r="L332" i="4"/>
  <c r="K332" i="4"/>
  <c r="L331" i="4"/>
  <c r="K331" i="4"/>
  <c r="L330" i="4"/>
  <c r="K330" i="4"/>
  <c r="L329" i="4"/>
  <c r="K329" i="4"/>
  <c r="L328" i="4"/>
  <c r="K328" i="4"/>
  <c r="L327" i="4"/>
  <c r="K327" i="4"/>
  <c r="L326" i="4"/>
  <c r="K326" i="4"/>
  <c r="L325" i="4"/>
  <c r="K325" i="4"/>
  <c r="L324" i="4"/>
  <c r="K324" i="4"/>
  <c r="L323" i="4"/>
  <c r="K323" i="4"/>
  <c r="L322" i="4"/>
  <c r="K322" i="4"/>
  <c r="L321" i="4"/>
  <c r="K321" i="4"/>
  <c r="L320" i="4"/>
  <c r="L340" i="4" s="1"/>
  <c r="K320" i="4"/>
  <c r="K340" i="4" s="1"/>
  <c r="K347" i="4" s="1"/>
  <c r="J302" i="4"/>
  <c r="E308" i="4" s="1"/>
  <c r="I301" i="4"/>
  <c r="H301" i="4"/>
  <c r="G301" i="4" s="1"/>
  <c r="F301" i="4" s="1"/>
  <c r="L300" i="4"/>
  <c r="K300" i="4"/>
  <c r="L299" i="4"/>
  <c r="K299" i="4"/>
  <c r="L298" i="4"/>
  <c r="K298" i="4"/>
  <c r="L297" i="4"/>
  <c r="K297" i="4"/>
  <c r="L296" i="4"/>
  <c r="K296" i="4"/>
  <c r="L295" i="4"/>
  <c r="K295" i="4"/>
  <c r="L294" i="4"/>
  <c r="K294" i="4"/>
  <c r="L293" i="4"/>
  <c r="K293" i="4"/>
  <c r="L292" i="4"/>
  <c r="K292" i="4"/>
  <c r="L291" i="4"/>
  <c r="K291" i="4"/>
  <c r="L290" i="4"/>
  <c r="K290" i="4"/>
  <c r="L289" i="4"/>
  <c r="K289" i="4"/>
  <c r="L288" i="4"/>
  <c r="K288" i="4"/>
  <c r="L287" i="4"/>
  <c r="K287" i="4"/>
  <c r="L286" i="4"/>
  <c r="K286" i="4"/>
  <c r="L285" i="4"/>
  <c r="K285" i="4"/>
  <c r="L284" i="4"/>
  <c r="K284" i="4"/>
  <c r="L283" i="4"/>
  <c r="K283" i="4"/>
  <c r="L282" i="4"/>
  <c r="K282" i="4"/>
  <c r="L281" i="4"/>
  <c r="L301" i="4" s="1"/>
  <c r="K281" i="4"/>
  <c r="K301" i="4" s="1"/>
  <c r="K308" i="4" s="1"/>
  <c r="J263" i="4"/>
  <c r="E269" i="4" s="1"/>
  <c r="I262" i="4"/>
  <c r="H262" i="4"/>
  <c r="G262" i="4" s="1"/>
  <c r="F262" i="4" s="1"/>
  <c r="L261" i="4"/>
  <c r="K261" i="4"/>
  <c r="L260" i="4"/>
  <c r="K260" i="4"/>
  <c r="L259" i="4"/>
  <c r="K259" i="4"/>
  <c r="L258" i="4"/>
  <c r="K258" i="4"/>
  <c r="L257" i="4"/>
  <c r="K257" i="4"/>
  <c r="L256" i="4"/>
  <c r="K256" i="4"/>
  <c r="L255" i="4"/>
  <c r="K255" i="4"/>
  <c r="L254" i="4"/>
  <c r="K254" i="4"/>
  <c r="L253" i="4"/>
  <c r="K253" i="4"/>
  <c r="L252" i="4"/>
  <c r="K252" i="4"/>
  <c r="L251" i="4"/>
  <c r="K251" i="4"/>
  <c r="L250" i="4"/>
  <c r="K250" i="4"/>
  <c r="L249" i="4"/>
  <c r="K249" i="4"/>
  <c r="L248" i="4"/>
  <c r="K248" i="4"/>
  <c r="L247" i="4"/>
  <c r="K247" i="4"/>
  <c r="L246" i="4"/>
  <c r="K246" i="4"/>
  <c r="L245" i="4"/>
  <c r="K245" i="4"/>
  <c r="L244" i="4"/>
  <c r="K244" i="4"/>
  <c r="L243" i="4"/>
  <c r="K243" i="4"/>
  <c r="L242" i="4"/>
  <c r="L262" i="4" s="1"/>
  <c r="K242" i="4"/>
  <c r="K262" i="4" s="1"/>
  <c r="K269" i="4" s="1"/>
  <c r="J224" i="4"/>
  <c r="E230" i="4" s="1"/>
  <c r="I223" i="4"/>
  <c r="H223" i="4"/>
  <c r="G223" i="4" s="1"/>
  <c r="F223" i="4" s="1"/>
  <c r="L222" i="4"/>
  <c r="K222" i="4"/>
  <c r="L221" i="4"/>
  <c r="K221" i="4"/>
  <c r="L220" i="4"/>
  <c r="K220" i="4"/>
  <c r="L219" i="4"/>
  <c r="K219" i="4"/>
  <c r="L218" i="4"/>
  <c r="K218" i="4"/>
  <c r="L217" i="4"/>
  <c r="K217" i="4"/>
  <c r="L216" i="4"/>
  <c r="K216" i="4"/>
  <c r="L215" i="4"/>
  <c r="K215" i="4"/>
  <c r="L214" i="4"/>
  <c r="K214" i="4"/>
  <c r="L213" i="4"/>
  <c r="K213" i="4"/>
  <c r="L212" i="4"/>
  <c r="K212" i="4"/>
  <c r="L211" i="4"/>
  <c r="K211" i="4"/>
  <c r="L210" i="4"/>
  <c r="K210" i="4"/>
  <c r="L209" i="4"/>
  <c r="K209" i="4"/>
  <c r="L208" i="4"/>
  <c r="K208" i="4"/>
  <c r="L207" i="4"/>
  <c r="K207" i="4"/>
  <c r="L206" i="4"/>
  <c r="K206" i="4"/>
  <c r="L205" i="4"/>
  <c r="K205" i="4"/>
  <c r="L204" i="4"/>
  <c r="K204" i="4"/>
  <c r="L203" i="4"/>
  <c r="L223" i="4" s="1"/>
  <c r="K203" i="4"/>
  <c r="K223" i="4" s="1"/>
  <c r="K230" i="4" s="1"/>
  <c r="J185" i="4"/>
  <c r="E191" i="4" s="1"/>
  <c r="I184" i="4"/>
  <c r="E184" i="4" s="1"/>
  <c r="H184" i="4"/>
  <c r="G184" i="4" s="1"/>
  <c r="F184" i="4" s="1"/>
  <c r="L183" i="4"/>
  <c r="K183" i="4"/>
  <c r="L182" i="4"/>
  <c r="K182" i="4"/>
  <c r="L181" i="4"/>
  <c r="K181" i="4"/>
  <c r="L180" i="4"/>
  <c r="K180" i="4"/>
  <c r="L179" i="4"/>
  <c r="K179" i="4"/>
  <c r="L178" i="4"/>
  <c r="K178" i="4"/>
  <c r="L177" i="4"/>
  <c r="K177" i="4"/>
  <c r="L176" i="4"/>
  <c r="K176" i="4"/>
  <c r="L175" i="4"/>
  <c r="K175" i="4"/>
  <c r="L174" i="4"/>
  <c r="K174" i="4"/>
  <c r="L173" i="4"/>
  <c r="K173" i="4"/>
  <c r="L172" i="4"/>
  <c r="K172" i="4"/>
  <c r="L171" i="4"/>
  <c r="K171" i="4"/>
  <c r="L170" i="4"/>
  <c r="K170" i="4"/>
  <c r="L169" i="4"/>
  <c r="K169" i="4"/>
  <c r="L168" i="4"/>
  <c r="K168" i="4"/>
  <c r="L167" i="4"/>
  <c r="K167" i="4"/>
  <c r="L166" i="4"/>
  <c r="K166" i="4"/>
  <c r="L165" i="4"/>
  <c r="K165" i="4"/>
  <c r="L164" i="4"/>
  <c r="L184" i="4" s="1"/>
  <c r="K164" i="4"/>
  <c r="K184" i="4" s="1"/>
  <c r="J146" i="4"/>
  <c r="E152" i="4" s="1"/>
  <c r="I145" i="4"/>
  <c r="H145" i="4"/>
  <c r="L144" i="4"/>
  <c r="K144" i="4"/>
  <c r="L143" i="4"/>
  <c r="K143" i="4"/>
  <c r="L142" i="4"/>
  <c r="K142" i="4"/>
  <c r="L141" i="4"/>
  <c r="K141" i="4"/>
  <c r="L140" i="4"/>
  <c r="K140" i="4"/>
  <c r="L139" i="4"/>
  <c r="K139" i="4"/>
  <c r="L138" i="4"/>
  <c r="K138" i="4"/>
  <c r="L137" i="4"/>
  <c r="K137" i="4"/>
  <c r="L136" i="4"/>
  <c r="K136" i="4"/>
  <c r="L135" i="4"/>
  <c r="K135" i="4"/>
  <c r="L134" i="4"/>
  <c r="K134" i="4"/>
  <c r="L133" i="4"/>
  <c r="K133" i="4"/>
  <c r="L132" i="4"/>
  <c r="K132" i="4"/>
  <c r="L131" i="4"/>
  <c r="K131" i="4"/>
  <c r="L130" i="4"/>
  <c r="K130" i="4"/>
  <c r="L129" i="4"/>
  <c r="K129" i="4"/>
  <c r="L128" i="4"/>
  <c r="K128" i="4"/>
  <c r="L127" i="4"/>
  <c r="K127" i="4"/>
  <c r="L126" i="4"/>
  <c r="K126" i="4"/>
  <c r="L125" i="4"/>
  <c r="L145" i="4" s="1"/>
  <c r="K125" i="4"/>
  <c r="K145" i="4" s="1"/>
  <c r="H109" i="4"/>
  <c r="J107" i="4"/>
  <c r="E113" i="4" s="1"/>
  <c r="I106" i="4"/>
  <c r="H106" i="4"/>
  <c r="L105" i="4"/>
  <c r="K105" i="4"/>
  <c r="L104" i="4"/>
  <c r="K104" i="4"/>
  <c r="L103" i="4"/>
  <c r="K103" i="4"/>
  <c r="L102" i="4"/>
  <c r="K102" i="4"/>
  <c r="L101" i="4"/>
  <c r="K101" i="4"/>
  <c r="L100" i="4"/>
  <c r="K100" i="4"/>
  <c r="L99" i="4"/>
  <c r="K99" i="4"/>
  <c r="L98" i="4"/>
  <c r="K98" i="4"/>
  <c r="L97" i="4"/>
  <c r="K97" i="4"/>
  <c r="L96" i="4"/>
  <c r="K96" i="4"/>
  <c r="L95" i="4"/>
  <c r="K95" i="4"/>
  <c r="L94" i="4"/>
  <c r="K94" i="4"/>
  <c r="L93" i="4"/>
  <c r="K93" i="4"/>
  <c r="L92" i="4"/>
  <c r="K92" i="4"/>
  <c r="L91" i="4"/>
  <c r="K91" i="4"/>
  <c r="L90" i="4"/>
  <c r="K90" i="4"/>
  <c r="L89" i="4"/>
  <c r="K89" i="4"/>
  <c r="L88" i="4"/>
  <c r="K88" i="4"/>
  <c r="L87" i="4"/>
  <c r="K87" i="4"/>
  <c r="L86" i="4"/>
  <c r="L106" i="4" s="1"/>
  <c r="K86" i="4"/>
  <c r="K106" i="4" s="1"/>
  <c r="K113" i="4" s="1"/>
  <c r="J68" i="4"/>
  <c r="E74" i="4" s="1"/>
  <c r="I67" i="4"/>
  <c r="H67" i="4"/>
  <c r="L66" i="4"/>
  <c r="K66" i="4"/>
  <c r="L65" i="4"/>
  <c r="K65" i="4"/>
  <c r="L64" i="4"/>
  <c r="K64" i="4"/>
  <c r="L63" i="4"/>
  <c r="K63" i="4"/>
  <c r="L62" i="4"/>
  <c r="K62" i="4"/>
  <c r="L61" i="4"/>
  <c r="K61" i="4"/>
  <c r="L60" i="4"/>
  <c r="K60" i="4"/>
  <c r="L59" i="4"/>
  <c r="K59" i="4"/>
  <c r="L58" i="4"/>
  <c r="K58" i="4"/>
  <c r="L57" i="4"/>
  <c r="K57" i="4"/>
  <c r="L56" i="4"/>
  <c r="K56" i="4"/>
  <c r="L55" i="4"/>
  <c r="K55" i="4"/>
  <c r="L54" i="4"/>
  <c r="K54" i="4"/>
  <c r="L53" i="4"/>
  <c r="K53" i="4"/>
  <c r="L52" i="4"/>
  <c r="K52" i="4"/>
  <c r="L51" i="4"/>
  <c r="K51" i="4"/>
  <c r="L50" i="4"/>
  <c r="K50" i="4"/>
  <c r="L49" i="4"/>
  <c r="K49" i="4"/>
  <c r="L48" i="4"/>
  <c r="K48" i="4"/>
  <c r="L47" i="4"/>
  <c r="L67" i="4" s="1"/>
  <c r="K47" i="4"/>
  <c r="K67" i="4" s="1"/>
  <c r="K74" i="4" s="1"/>
  <c r="E35" i="4"/>
  <c r="H31" i="4"/>
  <c r="J29" i="4"/>
  <c r="I28" i="4"/>
  <c r="H28" i="4"/>
  <c r="G28" i="4" s="1"/>
  <c r="F28" i="4" s="1"/>
  <c r="L27" i="4"/>
  <c r="K27" i="4"/>
  <c r="L26" i="4"/>
  <c r="K26" i="4"/>
  <c r="L25" i="4"/>
  <c r="K25" i="4"/>
  <c r="L24" i="4"/>
  <c r="K24" i="4"/>
  <c r="L23" i="4"/>
  <c r="K23" i="4"/>
  <c r="L22" i="4"/>
  <c r="K22" i="4"/>
  <c r="L21" i="4"/>
  <c r="K21" i="4"/>
  <c r="L20" i="4"/>
  <c r="K20" i="4"/>
  <c r="L19" i="4"/>
  <c r="K19" i="4"/>
  <c r="L18" i="4"/>
  <c r="K18" i="4"/>
  <c r="L17" i="4"/>
  <c r="K17" i="4"/>
  <c r="L16" i="4"/>
  <c r="K16" i="4"/>
  <c r="L15" i="4"/>
  <c r="K15" i="4"/>
  <c r="L14" i="4"/>
  <c r="K14" i="4"/>
  <c r="L13" i="4"/>
  <c r="K13" i="4"/>
  <c r="L12" i="4"/>
  <c r="K12" i="4"/>
  <c r="L11" i="4"/>
  <c r="K11" i="4"/>
  <c r="L10" i="4"/>
  <c r="K10" i="4"/>
  <c r="L9" i="4"/>
  <c r="K9" i="4"/>
  <c r="L8" i="4"/>
  <c r="L28" i="4" s="1"/>
  <c r="K8" i="4"/>
  <c r="K28" i="4" s="1"/>
  <c r="K35" i="4" s="1"/>
  <c r="K23" i="3"/>
  <c r="M18" i="3"/>
  <c r="O18" i="3" s="1"/>
  <c r="P18" i="3" s="1"/>
  <c r="F17" i="3"/>
  <c r="Q13" i="3"/>
  <c r="Q7" i="3"/>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G5" i="2"/>
  <c r="E5" i="2"/>
  <c r="K7" i="2" s="1"/>
  <c r="K8" i="2" s="1"/>
  <c r="K9" i="2" s="1"/>
  <c r="K10" i="2" s="1"/>
  <c r="K11" i="2" s="1"/>
  <c r="K12" i="2" s="1"/>
  <c r="K13" i="2" s="1"/>
  <c r="K14" i="2" s="1"/>
  <c r="K15" i="2" s="1"/>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K11" i="1"/>
  <c r="K18" i="1" s="1"/>
  <c r="K25" i="1" s="1"/>
  <c r="K32" i="1" s="1"/>
  <c r="K39" i="1" s="1"/>
  <c r="K46" i="1" s="1"/>
  <c r="K53" i="1" s="1"/>
  <c r="K60" i="1" s="1"/>
  <c r="K67" i="1" s="1"/>
  <c r="K74" i="1" s="1"/>
  <c r="K81" i="1" s="1"/>
  <c r="K88" i="1" s="1"/>
  <c r="K95" i="1" s="1"/>
  <c r="K102" i="1" s="1"/>
  <c r="K109" i="1" s="1"/>
  <c r="K116" i="1" s="1"/>
  <c r="K123" i="1" s="1"/>
  <c r="K130" i="1" s="1"/>
  <c r="K137" i="1" s="1"/>
  <c r="K144" i="1" s="1"/>
  <c r="K151" i="1" s="1"/>
  <c r="K158" i="1" s="1"/>
  <c r="K165" i="1" s="1"/>
  <c r="K172" i="1" s="1"/>
  <c r="K179" i="1" s="1"/>
  <c r="K186" i="1" s="1"/>
  <c r="K193" i="1" s="1"/>
  <c r="K200" i="1" s="1"/>
  <c r="K207" i="1" s="1"/>
  <c r="K214" i="1" s="1"/>
  <c r="K221" i="1" s="1"/>
  <c r="K228" i="1" s="1"/>
  <c r="K235" i="1" s="1"/>
  <c r="K242" i="1" s="1"/>
  <c r="K249" i="1" s="1"/>
  <c r="K256" i="1" s="1"/>
  <c r="K263" i="1" s="1"/>
  <c r="K270" i="1" s="1"/>
  <c r="K277" i="1" s="1"/>
  <c r="K284" i="1" s="1"/>
  <c r="K291" i="1" s="1"/>
  <c r="K298" i="1" s="1"/>
  <c r="K305" i="1" s="1"/>
  <c r="K312" i="1" s="1"/>
  <c r="K319" i="1" s="1"/>
  <c r="K326" i="1" s="1"/>
  <c r="K333" i="1" s="1"/>
  <c r="K340" i="1" s="1"/>
  <c r="K347" i="1" s="1"/>
  <c r="K354" i="1" s="1"/>
  <c r="K361" i="1" s="1"/>
  <c r="K368" i="1" s="1"/>
  <c r="I11" i="1"/>
  <c r="I10" i="1"/>
  <c r="I9" i="1"/>
  <c r="I8" i="1"/>
  <c r="I7" i="1"/>
  <c r="I6" i="1"/>
  <c r="E5" i="1"/>
  <c r="K142" i="7" l="1"/>
  <c r="O20" i="7"/>
  <c r="P142" i="7" s="1"/>
  <c r="N125" i="7"/>
  <c r="O125" i="7"/>
  <c r="U143" i="7"/>
  <c r="O17" i="3"/>
  <c r="Q18" i="3" s="1"/>
  <c r="R18" i="3" s="1"/>
  <c r="Q17" i="3" s="1"/>
  <c r="E67" i="4"/>
  <c r="E262" i="4"/>
  <c r="H347" i="4"/>
  <c r="K75" i="4"/>
  <c r="H74" i="4"/>
  <c r="K191" i="4"/>
  <c r="H269" i="4"/>
  <c r="K270" i="4"/>
  <c r="E379" i="4"/>
  <c r="K387" i="4" s="1"/>
  <c r="I387" i="4"/>
  <c r="H386" i="4"/>
  <c r="E28" i="4"/>
  <c r="K36" i="4" s="1"/>
  <c r="H191" i="4"/>
  <c r="K192" i="4"/>
  <c r="E301" i="4"/>
  <c r="H113" i="4"/>
  <c r="K309" i="4"/>
  <c r="H308" i="4"/>
  <c r="E223" i="4"/>
  <c r="K231" i="4" s="1"/>
  <c r="K152" i="4"/>
  <c r="H152" i="4" s="1"/>
  <c r="H230" i="4"/>
  <c r="E340" i="4"/>
  <c r="K348" i="4" s="1"/>
  <c r="D28" i="4"/>
  <c r="H70" i="4"/>
  <c r="G145" i="4"/>
  <c r="F145" i="4" s="1"/>
  <c r="E145" i="4" s="1"/>
  <c r="K153" i="4" s="1"/>
  <c r="D340" i="4"/>
  <c r="I348" i="4" s="1"/>
  <c r="H382" i="4"/>
  <c r="G106" i="4"/>
  <c r="F106" i="4" s="1"/>
  <c r="D106" i="4" s="1"/>
  <c r="I114" i="4" s="1"/>
  <c r="D301" i="4"/>
  <c r="I309" i="4" s="1"/>
  <c r="H343" i="4"/>
  <c r="G67" i="4"/>
  <c r="F67" i="4" s="1"/>
  <c r="D67" i="4" s="1"/>
  <c r="I75" i="4" s="1"/>
  <c r="D262" i="4"/>
  <c r="I270" i="4" s="1"/>
  <c r="H304" i="4"/>
  <c r="H35" i="4"/>
  <c r="D223" i="4"/>
  <c r="I231" i="4" s="1"/>
  <c r="H265" i="4"/>
  <c r="D184" i="4"/>
  <c r="I192" i="4" s="1"/>
  <c r="H226" i="4"/>
  <c r="I36" i="4"/>
  <c r="H187" i="4"/>
  <c r="H148" i="4"/>
  <c r="U20" i="7" l="1"/>
  <c r="U125" i="7"/>
  <c r="D145" i="4"/>
  <c r="I153" i="4" s="1"/>
  <c r="E106" i="4"/>
  <c r="K114" i="4" s="1"/>
  <c r="U5" i="7" l="1"/>
  <c r="U22" i="7" s="1"/>
  <c r="U8" i="7"/>
  <c r="F142" i="7"/>
  <c r="U142" i="7" s="1"/>
</calcChain>
</file>

<file path=xl/comments1.xml><?xml version="1.0" encoding="utf-8"?>
<comments xmlns="http://schemas.openxmlformats.org/spreadsheetml/2006/main">
  <authors>
    <author/>
  </authors>
  <commentList>
    <comment ref="N2" authorId="0">
      <text>
        <r>
          <rPr>
            <sz val="11"/>
            <color rgb="FF000000"/>
            <rFont val="Calibri"/>
            <family val="2"/>
            <charset val="1"/>
          </rPr>
          <t xml:space="preserve">A figure here essential to enable weekly target weight to be calculated automatically.
</t>
        </r>
      </text>
    </comment>
    <comment ref="S2" authorId="0">
      <text>
        <r>
          <rPr>
            <sz val="11"/>
            <color rgb="FF000000"/>
            <rFont val="Calibri"/>
            <family val="2"/>
            <charset val="1"/>
          </rPr>
          <t xml:space="preserve">Minimum entry accepted = 0.10 kg
Maximum entry accepted = recommended weight-loss safe limit of 0.90 kg per week
You will obviously need to select a low kcal per day threshold to achieve a greater weight-loss per week. 
You may need to revise either your kcal per day threshold or weight-loss aim per week in the light of experience, if you are under or over achieving the weight target.
</t>
        </r>
        <r>
          <rPr>
            <sz val="10"/>
            <color rgb="FF000000"/>
            <rFont val="Arial"/>
            <family val="2"/>
            <charset val="1"/>
          </rPr>
          <t xml:space="preserve">
</t>
        </r>
      </text>
    </comment>
    <comment ref="G5" authorId="0">
      <text>
        <r>
          <rPr>
            <sz val="11"/>
            <color rgb="FF000000"/>
            <rFont val="Tahoma"/>
            <family val="2"/>
            <charset val="1"/>
          </rPr>
          <t>The differential pm/am weight could be anywhere between 0.5 and 1 kg. 
Perfectly normal for there to be a big differential. Not only after emptying the bladder. The body burns energy as well keeping organs functioning at night.</t>
        </r>
      </text>
    </comment>
  </commentList>
</comments>
</file>

<file path=xl/comments2.xml><?xml version="1.0" encoding="utf-8"?>
<comments xmlns="http://schemas.openxmlformats.org/spreadsheetml/2006/main">
  <authors>
    <author/>
  </authors>
  <commentList>
    <comment ref="U5" authorId="0">
      <text>
        <r>
          <rPr>
            <sz val="11"/>
            <color rgb="FF000000"/>
            <rFont val="Arial"/>
            <family val="2"/>
            <charset val="1"/>
          </rPr>
          <t xml:space="preserve">Weighing must always be under the same precise conditions. It is suggested you weigh yourself disrobed, after emptying the bladder, morning and night.
In other words, as soon as you rise in the morning and before you get into bed at night.
</t>
        </r>
      </text>
    </comment>
    <comment ref="E7" authorId="0">
      <text>
        <r>
          <rPr>
            <sz val="11"/>
            <color rgb="FF000000"/>
            <rFont val="Arial"/>
            <family val="2"/>
            <charset val="1"/>
          </rPr>
          <t xml:space="preserve">This first actual am weight should be your target weight, once you have reached your chosen target weight. If not return to Weight 1.
The constantly changing average am weight column then monitors your weight over the year.
</t>
        </r>
      </text>
    </comment>
  </commentList>
</comments>
</file>

<file path=xl/comments3.xml><?xml version="1.0" encoding="utf-8"?>
<comments xmlns="http://schemas.openxmlformats.org/spreadsheetml/2006/main">
  <authors>
    <author/>
  </authors>
  <commentList>
    <comment ref="G7" authorId="0">
      <text>
        <r>
          <rPr>
            <sz val="11"/>
            <color rgb="FF000000"/>
            <rFont val="Calibri"/>
            <family val="2"/>
            <charset val="1"/>
          </rPr>
          <t xml:space="preserve">The consumption page requires you to know the kcal per 100 grams of all products consumed. That information is not always provided in clear form. Cup soups is just one example. If we know the weight per portion of the powder, we can exclude the weight of the added water in overall calculations.
</t>
        </r>
      </text>
    </comment>
    <comment ref="G13" authorId="0">
      <text>
        <r>
          <rPr>
            <sz val="11"/>
            <color rgb="FF000000"/>
            <rFont val="Calibri"/>
            <family val="2"/>
            <charset val="1"/>
          </rPr>
          <t xml:space="preserve">Handy if you want to use up your remaining kcal accurately.
</t>
        </r>
      </text>
    </comment>
    <comment ref="L17" authorId="0">
      <text>
        <r>
          <rPr>
            <sz val="11"/>
            <color rgb="FF000000"/>
            <rFont val="Calibri"/>
            <family val="2"/>
            <charset val="1"/>
          </rPr>
          <t xml:space="preserve">To the nearest pound rounded up or down as appropriate.
</t>
        </r>
      </text>
    </comment>
    <comment ref="F23" authorId="0">
      <text>
        <r>
          <rPr>
            <sz val="11"/>
            <color rgb="FF000000"/>
            <rFont val="Calibri"/>
            <family val="2"/>
            <charset val="1"/>
          </rPr>
          <t xml:space="preserve">100g of pure water = 100ml of pure water but that is not strictly true of other liquids though the difference is negligible, especially given such products are used in tiny quantities.
Cooking oils and alcoholic beverages require the addition of 10% (near enough) to the kcal per 100ml figure.
Weighing out quantities of any liquid is a lot easier and less messy than using measuring vessels. 
</t>
        </r>
      </text>
    </comment>
  </commentList>
</comments>
</file>

<file path=xl/comments4.xml><?xml version="1.0" encoding="utf-8"?>
<comments xmlns="http://schemas.openxmlformats.org/spreadsheetml/2006/main">
  <authors>
    <author/>
  </authors>
  <commentList>
    <comment ref="E29" authorId="0">
      <text>
        <r>
          <rPr>
            <sz val="11"/>
            <color rgb="FF000000"/>
            <rFont val="Calibri"/>
            <family val="2"/>
            <charset val="1"/>
          </rPr>
          <t xml:space="preserve">The cooked weight in the pan will usually be significantly more following the addition of liquid. Wait until the pan is cold and evaporation has ceased.
</t>
        </r>
      </text>
    </comment>
    <comment ref="G29" authorId="0">
      <text>
        <r>
          <rPr>
            <sz val="11"/>
            <color rgb="FF000000"/>
            <rFont val="Calibri"/>
            <family val="2"/>
            <charset val="1"/>
          </rPr>
          <t xml:space="preserve">By the time dishes are apportioned there will be inevitable losses. You can enter any number including zero. Default = 1%
</t>
        </r>
      </text>
    </comment>
    <comment ref="E31" authorId="0">
      <text>
        <r>
          <rPr>
            <sz val="11"/>
            <color rgb="FF000000"/>
            <rFont val="Calibri"/>
            <family val="2"/>
            <charset val="1"/>
          </rPr>
          <t xml:space="preserve">This is a personal choice. It could be 100g for a side-dish or 400g to 600g for a serving of casserole. It is used as a basis for further calculations and can be altered as often as you wish.
</t>
        </r>
      </text>
    </comment>
    <comment ref="K31" authorId="0">
      <text>
        <r>
          <rPr>
            <sz val="11"/>
            <color rgb="FF000000"/>
            <rFont val="Calibri"/>
            <family val="2"/>
            <charset val="1"/>
          </rPr>
          <t xml:space="preserve">Portions available is a precise calculation but as you will want a number of equal size portions, you first need to decide how many portions.
</t>
        </r>
      </text>
    </comment>
  </commentList>
</comments>
</file>

<file path=xl/comments5.xml><?xml version="1.0" encoding="utf-8"?>
<comments xmlns="http://schemas.openxmlformats.org/spreadsheetml/2006/main">
  <authors>
    <author/>
  </authors>
  <commentList>
    <comment ref="D5" authorId="0">
      <text>
        <r>
          <rPr>
            <sz val="11"/>
            <color rgb="FF000000"/>
            <rFont val="Calibri"/>
            <family val="2"/>
            <charset val="1"/>
          </rPr>
          <t xml:space="preserve">You may wish to save a copy of this workbook daily to keep a record of what you consume in the weight-loss phase.
Save your files in a folder using the notation:
K001_21.10.2021
K002_22.10.2021   and so on ...
That forces files to stay in chronological order.
</t>
        </r>
        <r>
          <rPr>
            <b/>
            <sz val="11"/>
            <color rgb="FF000000"/>
            <rFont val="Arial"/>
            <family val="2"/>
            <charset val="1"/>
          </rPr>
          <t xml:space="preserve">
NB: A date is not required information to enable this spreadsheet to work.
</t>
        </r>
      </text>
    </comment>
    <comment ref="K5" authorId="0">
      <text>
        <r>
          <rPr>
            <sz val="11"/>
            <color rgb="FF000000"/>
            <rFont val="Arial"/>
            <family val="2"/>
            <charset val="1"/>
          </rPr>
          <t xml:space="preserve">This data is not used in any calculations. It remains only as a reminder.
</t>
        </r>
      </text>
    </comment>
    <comment ref="N5" authorId="0">
      <text>
        <r>
          <rPr>
            <sz val="11"/>
            <color rgb="FF000000"/>
            <rFont val="Calibri"/>
            <family val="2"/>
            <charset val="1"/>
          </rPr>
          <t xml:space="preserve">This data is not used in any calculations. It remains only as a reminder.
</t>
        </r>
      </text>
    </comment>
    <comment ref="R5" authorId="0">
      <text>
        <r>
          <rPr>
            <b/>
            <sz val="11"/>
            <color rgb="FF000000"/>
            <rFont val="Arial"/>
            <family val="2"/>
          </rPr>
          <t>Essential a figure is entered here for the spreadsheet to work.</t>
        </r>
        <r>
          <rPr>
            <sz val="11"/>
            <color rgb="FF000000"/>
            <rFont val="Arial"/>
            <family val="2"/>
          </rPr>
          <t xml:space="preserve">
This figure needs to be between the minimum and maximum kcal data.</t>
        </r>
      </text>
    </comment>
    <comment ref="C10" authorId="0">
      <text>
        <r>
          <rPr>
            <sz val="11"/>
            <color rgb="FF000000"/>
            <rFont val="Arial"/>
            <family val="2"/>
            <charset val="1"/>
          </rPr>
          <t>Add anything in this section in the same way, if you know you consume a fixed quantity per week. Simply divide the quantity by 7 and add to the appropriate weight column. Can save you a lot of unnecessary weighing.
Entries in this column can remain permanently to save you having to retype entries.
Remember you can copy and paste entries into another section of the page.</t>
        </r>
      </text>
    </comment>
    <comment ref="K10" authorId="0">
      <text>
        <r>
          <rPr>
            <sz val="11"/>
            <color rgb="FF000000"/>
            <rFont val="Calibri"/>
            <family val="2"/>
            <charset val="1"/>
          </rPr>
          <t xml:space="preserve">Be sure </t>
        </r>
        <r>
          <rPr>
            <b/>
            <sz val="11"/>
            <color rgb="FF000000"/>
            <rFont val="Arial"/>
            <family val="2"/>
            <charset val="1"/>
          </rPr>
          <t xml:space="preserve">not </t>
        </r>
        <r>
          <rPr>
            <sz val="11"/>
            <color rgb="FF000000"/>
            <rFont val="Arial"/>
            <family val="2"/>
            <charset val="1"/>
          </rPr>
          <t xml:space="preserve">to leave an entry in either weight column if there is no corresponding entry in the kcal/100g column. 
It will upset weight statistics but will not impact on the kcal total.
</t>
        </r>
      </text>
    </comment>
    <comment ref="L10" authorId="0">
      <text>
        <r>
          <rPr>
            <sz val="11"/>
            <color rgb="FF000000"/>
            <rFont val="Arial"/>
            <family val="2"/>
            <charset val="1"/>
          </rPr>
          <t>Entries can remain in this column permanently. 
Nothing happens until an entry is made in one of the two weight columns.
That is what is so useful about this spreadsheet.</t>
        </r>
      </text>
    </comment>
  </commentList>
</comments>
</file>

<file path=xl/sharedStrings.xml><?xml version="1.0" encoding="utf-8"?>
<sst xmlns="http://schemas.openxmlformats.org/spreadsheetml/2006/main" count="1190" uniqueCount="530">
  <si>
    <t xml:space="preserve"> </t>
  </si>
  <si>
    <t>Weight Monitoring Chart (during weight loss phase)</t>
  </si>
  <si>
    <t>Enter start weight in kg</t>
  </si>
  <si>
    <t>Enter weight loss per week in kg</t>
  </si>
  <si>
    <t>Year / Year</t>
  </si>
  <si>
    <t>day #</t>
  </si>
  <si>
    <t>date</t>
  </si>
  <si>
    <t>am</t>
  </si>
  <si>
    <t>pm</t>
  </si>
  <si>
    <t>differential pm/am weight</t>
  </si>
  <si>
    <t>weight target each week</t>
  </si>
  <si>
    <r>
      <rPr>
        <sz val="12"/>
        <color rgb="FF000000"/>
        <rFont val="Arial"/>
        <family val="2"/>
        <charset val="1"/>
      </rPr>
      <t xml:space="preserve">notes only                                       chart for use with an </t>
    </r>
    <r>
      <rPr>
        <b/>
        <i/>
        <sz val="12"/>
        <color rgb="FF000000"/>
        <rFont val="Arial"/>
        <family val="2"/>
        <charset val="1"/>
      </rPr>
      <t>electronic</t>
    </r>
    <r>
      <rPr>
        <sz val="12"/>
        <color rgb="FF000000"/>
        <rFont val="Arial"/>
        <family val="2"/>
        <charset val="1"/>
      </rPr>
      <t xml:space="preserve"> bathroom scale only</t>
    </r>
  </si>
  <si>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</si>
  <si>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</si>
  <si>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</si>
  <si>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</si>
  <si>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</si>
  <si>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</si>
  <si>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</si>
  <si>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</si>
  <si>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</si>
  <si>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</si>
  <si>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</si>
  <si>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</si>
  <si>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</si>
  <si>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</si>
  <si>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</si>
  <si>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</si>
  <si>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</si>
  <si>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</si>
  <si>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</si>
  <si>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</si>
  <si>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</si>
  <si>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</si>
  <si>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</si>
  <si>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</si>
  <si>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</si>
  <si>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</si>
  <si>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</si>
  <si>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</si>
  <si>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</si>
  <si>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</si>
  <si>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</si>
  <si>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</si>
  <si>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</si>
  <si>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</si>
  <si>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</si>
  <si>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</si>
  <si>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</si>
  <si>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</si>
  <si>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</si>
  <si>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</si>
  <si>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</si>
  <si>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</si>
  <si>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</si>
  <si>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</si>
  <si>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</si>
  <si>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</si>
  <si>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</si>
  <si>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</si>
  <si>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</si>
  <si>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</si>
  <si>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</si>
  <si>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</si>
  <si>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</si>
  <si>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</si>
  <si>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</si>
  <si>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</si>
  <si>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</si>
  <si>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</si>
  <si>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</si>
  <si>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</si>
  <si>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</si>
  <si>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</si>
  <si>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</si>
  <si>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</si>
  <si>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</si>
  <si>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</si>
  <si>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</si>
  <si>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</si>
  <si>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</si>
  <si>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</si>
  <si>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</si>
  <si>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</si>
  <si>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</si>
  <si>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</si>
  <si>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</si>
  <si>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</si>
  <si>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</si>
  <si>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</si>
  <si>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</si>
  <si>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</si>
  <si>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</si>
  <si>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</si>
  <si>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</si>
  <si>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</si>
  <si>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</si>
  <si>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</si>
  <si>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</si>
  <si>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</si>
  <si>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</si>
  <si>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</si>
  <si>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</si>
  <si>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</si>
  <si>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</si>
  <si>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</si>
  <si>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</si>
  <si>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</si>
  <si>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</si>
  <si>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</si>
  <si>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</si>
  <si>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</si>
  <si>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</si>
  <si>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</si>
  <si>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</si>
  <si>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</si>
  <si>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</si>
  <si>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</si>
  <si>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</si>
  <si>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</si>
  <si>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</si>
  <si>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</si>
  <si>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</si>
  <si>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</si>
  <si>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</si>
  <si>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</si>
  <si>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</si>
  <si>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</si>
  <si>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</si>
  <si>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</si>
  <si>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</si>
  <si>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</si>
  <si>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</si>
  <si>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</si>
  <si>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</si>
  <si>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</si>
  <si>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</si>
  <si>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</si>
  <si>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</si>
  <si>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</si>
  <si>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</si>
  <si>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</si>
  <si>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</si>
  <si>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</si>
  <si>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</si>
  <si>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</si>
  <si>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</si>
  <si>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</si>
  <si>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</si>
  <si>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</si>
  <si>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</si>
  <si>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</si>
  <si>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</si>
  <si>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</si>
  <si>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</si>
  <si>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</si>
  <si>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</si>
  <si>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</si>
  <si>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</si>
  <si>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</si>
  <si>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</si>
  <si>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</si>
  <si>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</si>
  <si>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</si>
  <si>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</si>
  <si>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</si>
  <si>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</si>
  <si>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</si>
  <si>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</si>
  <si>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</si>
  <si>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</si>
  <si>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</si>
  <si>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</si>
  <si>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</si>
  <si>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</si>
  <si>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</si>
  <si>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</si>
  <si>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</si>
  <si>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</si>
  <si>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</si>
  <si>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</si>
  <si>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</si>
  <si>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</si>
  <si>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</si>
  <si>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</si>
  <si>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</si>
  <si>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</si>
  <si>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</si>
  <si>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</si>
  <si>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</si>
  <si>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</si>
  <si>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</si>
  <si>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</si>
  <si>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</si>
  <si>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</si>
  <si>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</si>
  <si>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</si>
  <si>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</si>
  <si>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</si>
  <si>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</si>
  <si>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</si>
  <si>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</si>
  <si>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</si>
  <si>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</si>
  <si>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</si>
  <si>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</si>
  <si>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</si>
  <si>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</si>
  <si>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</si>
  <si>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</si>
  <si>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</si>
  <si>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</si>
  <si>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</si>
  <si>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</si>
  <si>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</si>
  <si>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</si>
  <si>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</si>
  <si>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</si>
  <si>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</si>
  <si>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</si>
  <si>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</si>
  <si>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</si>
  <si>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</si>
  <si>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</si>
  <si>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</si>
  <si>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</si>
  <si>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</si>
  <si>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</si>
  <si>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</si>
  <si>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</si>
  <si>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</si>
  <si>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</si>
  <si>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</si>
  <si>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</si>
  <si>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</si>
  <si>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</si>
  <si>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</si>
  <si>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</si>
  <si>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</si>
  <si>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</si>
  <si>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</si>
  <si>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</si>
  <si>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</si>
  <si>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</si>
  <si>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</si>
  <si>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</si>
  <si>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</si>
  <si>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</si>
  <si>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</si>
  <si>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</si>
  <si>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</si>
  <si>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</si>
  <si>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</si>
  <si>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</si>
  <si>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</si>
  <si>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</si>
  <si>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</si>
  <si>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</si>
  <si>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</si>
  <si>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</si>
  <si>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</si>
  <si>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</si>
  <si>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</si>
  <si>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</si>
  <si>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</si>
  <si>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</si>
  <si>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</si>
  <si>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</si>
  <si>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</si>
  <si>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</si>
  <si>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</si>
  <si>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</si>
  <si>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</si>
  <si>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</si>
  <si>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</si>
  <si>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</si>
  <si>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</si>
  <si>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</si>
  <si>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</si>
  <si>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</si>
  <si>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</si>
  <si>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</si>
  <si>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</si>
  <si>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</si>
  <si>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</si>
  <si>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</si>
  <si>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</si>
  <si>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</si>
  <si>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</si>
  <si>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</si>
  <si>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</si>
  <si>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</si>
  <si>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</si>
  <si>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</si>
  <si>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</si>
  <si>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</si>
  <si>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</si>
  <si>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</si>
  <si>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</si>
  <si>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</si>
  <si>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</si>
  <si>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</si>
  <si>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</si>
  <si>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</si>
  <si>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</si>
  <si>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</si>
  <si>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</si>
  <si>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</si>
  <si>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</si>
  <si>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</si>
  <si>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</si>
  <si>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</si>
  <si>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</si>
  <si>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</si>
  <si>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</si>
  <si>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</si>
  <si>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</si>
  <si>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</si>
  <si>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</si>
  <si>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</si>
  <si>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</si>
  <si>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</si>
  <si>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</si>
  <si>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</si>
  <si>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</si>
  <si>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</si>
  <si>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</si>
  <si>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</si>
  <si>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</si>
  <si>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</si>
  <si>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</si>
  <si>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</si>
  <si>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</si>
  <si>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</si>
  <si>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</si>
  <si>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</si>
  <si>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</si>
  <si>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</si>
  <si>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</si>
  <si>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</si>
  <si>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</si>
  <si>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</si>
  <si>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</si>
  <si>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</si>
  <si>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</si>
  <si>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</si>
  <si>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</si>
  <si>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</si>
  <si>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</si>
  <si>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</si>
  <si>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</si>
  <si>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</si>
  <si>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</si>
  <si>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</si>
  <si>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</si>
  <si>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</si>
  <si>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</si>
  <si>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</si>
  <si>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</si>
  <si>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</si>
  <si>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</si>
  <si>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</si>
  <si>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</si>
  <si>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</si>
  <si>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</si>
  <si>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</si>
  <si>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</si>
  <si>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</si>
  <si>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</si>
  <si>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</si>
  <si>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</si>
  <si>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</si>
  <si>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</si>
  <si>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</si>
  <si>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</si>
  <si>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</si>
  <si>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</si>
  <si>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</si>
  <si>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Weight Monitoring Chart (during weight maintenance phase)</t>
  </si>
  <si>
    <t>Year/Year</t>
  </si>
  <si>
    <t>Insert your pm weight the night before day 001</t>
  </si>
  <si>
    <t>average am weight</t>
  </si>
  <si>
    <r>
      <rPr>
        <sz val="12"/>
        <color rgb="FF000000"/>
        <rFont val="Arial"/>
        <family val="2"/>
        <charset val="1"/>
      </rPr>
      <t xml:space="preserve">notes                                                chart for use with an </t>
    </r>
    <r>
      <rPr>
        <b/>
        <i/>
        <sz val="12"/>
        <color rgb="FF000000"/>
        <rFont val="Arial"/>
        <family val="2"/>
        <charset val="1"/>
      </rPr>
      <t>electronic</t>
    </r>
    <r>
      <rPr>
        <sz val="12"/>
        <color rgb="FF000000"/>
        <rFont val="Arial"/>
        <family val="2"/>
        <charset val="1"/>
      </rPr>
      <t xml:space="preserve"> bathroom scale only</t>
    </r>
  </si>
  <si>
    <t xml:space="preserve">Calculators and conversion tables                                                                                                                                                                            </t>
  </si>
  <si>
    <t>Calculate kcal per 100 grams of a product as sold and not as prepared. For example just the powder in cup soups.</t>
  </si>
  <si>
    <t>kcal per prepared portion as stated</t>
  </si>
  <si>
    <r>
      <rPr>
        <sz val="12"/>
        <color rgb="FF000000"/>
        <rFont val="Arial"/>
        <family val="2"/>
        <charset val="1"/>
      </rPr>
      <t xml:space="preserve">quoted per </t>
    </r>
    <r>
      <rPr>
        <b/>
        <sz val="12"/>
        <color rgb="FF000000"/>
        <rFont val="Arial"/>
        <family val="2"/>
        <charset val="1"/>
      </rPr>
      <t>sachet</t>
    </r>
    <r>
      <rPr>
        <sz val="12"/>
        <color rgb="FF000000"/>
        <rFont val="Arial"/>
        <family val="2"/>
        <charset val="1"/>
      </rPr>
      <t xml:space="preserve">  weight</t>
    </r>
  </si>
  <si>
    <r>
      <rPr>
        <sz val="12"/>
        <color rgb="FF000000"/>
        <rFont val="Arial"/>
        <family val="2"/>
        <charset val="1"/>
      </rPr>
      <t xml:space="preserve">100 grams of the </t>
    </r>
    <r>
      <rPr>
        <b/>
        <sz val="12"/>
        <color rgb="FF000000"/>
        <rFont val="Arial"/>
        <family val="2"/>
        <charset val="1"/>
      </rPr>
      <t xml:space="preserve">powder  </t>
    </r>
    <r>
      <rPr>
        <sz val="12"/>
        <color rgb="FF000000"/>
        <rFont val="Arial"/>
        <family val="2"/>
        <charset val="1"/>
      </rPr>
      <t xml:space="preserve"> =</t>
    </r>
  </si>
  <si>
    <t>kcal / 100g</t>
  </si>
  <si>
    <t>Calculate the weight required of any product, to deliver a precise kcal portion</t>
  </si>
  <si>
    <t>Known kcal of product per 100 grams =</t>
  </si>
  <si>
    <t>kcal of portion required =</t>
  </si>
  <si>
    <r>
      <rPr>
        <b/>
        <sz val="12"/>
        <color rgb="FF000000"/>
        <rFont val="Arial"/>
        <family val="2"/>
        <charset val="1"/>
      </rPr>
      <t>portion</t>
    </r>
    <r>
      <rPr>
        <sz val="12"/>
        <color rgb="FF000000"/>
        <rFont val="Arial"/>
        <family val="2"/>
        <charset val="1"/>
      </rPr>
      <t xml:space="preserve"> weight required =</t>
    </r>
  </si>
  <si>
    <t>grams</t>
  </si>
  <si>
    <t>convert ounces to grams</t>
  </si>
  <si>
    <t>convert</t>
  </si>
  <si>
    <t>kg to stones &amp; lbs =</t>
  </si>
  <si>
    <t>stones &amp;</t>
  </si>
  <si>
    <t>lbs</t>
  </si>
  <si>
    <t xml:space="preserve">For people wishing to convert kcal per 100 ml of liquid (olive oil and alcoholic beverages) to kcal per 100 grams weight </t>
  </si>
  <si>
    <t>Plus 10% therefore =</t>
  </si>
  <si>
    <t>kcal per 100 grams</t>
  </si>
  <si>
    <t xml:space="preserve"> Combo</t>
  </si>
  <si>
    <t>dish name</t>
  </si>
  <si>
    <t>ingredients</t>
  </si>
  <si>
    <t>weight in the pan of five-a-day</t>
  </si>
  <si>
    <t>weight in the pan other food</t>
  </si>
  <si>
    <t>kcal per 100g</t>
  </si>
  <si>
    <t>kcal of the five-a-day food</t>
  </si>
  <si>
    <t>kcal of other food</t>
  </si>
  <si>
    <t>Potato</t>
  </si>
  <si>
    <t>Carrots #</t>
  </si>
  <si>
    <t>Onions #</t>
  </si>
  <si>
    <t>Extra lean lamb</t>
  </si>
  <si>
    <t>Peas #</t>
  </si>
  <si>
    <t>Sweetcorn #</t>
  </si>
  <si>
    <t>Mushrooms #</t>
  </si>
  <si>
    <t>Pearl barley</t>
  </si>
  <si>
    <t>Green Lentils (dried raw) #</t>
  </si>
  <si>
    <t>Black eyed beans tinned in water #</t>
  </si>
  <si>
    <t>Borlotti beans tinned in water #</t>
  </si>
  <si>
    <t>Vegetable stock</t>
  </si>
  <si>
    <t>300ml of boiling water</t>
  </si>
  <si>
    <t>20/60 1kW</t>
  </si>
  <si>
    <t>cooked weight in pan</t>
  </si>
  <si>
    <t>losses %</t>
  </si>
  <si>
    <t>actual weight used =</t>
  </si>
  <si>
    <t>estimated serving size</t>
  </si>
  <si>
    <t>portions available =</t>
  </si>
  <si>
    <t>select a whole number</t>
  </si>
  <si>
    <t>actual portion weight =</t>
  </si>
  <si>
    <t>kcal of each portion =</t>
  </si>
  <si>
    <t>dish kcal per 100g</t>
  </si>
  <si>
    <t>portion weight split for use on the consumption page</t>
  </si>
  <si>
    <t xml:space="preserve">five-a-day </t>
  </si>
  <si>
    <t>other food</t>
  </si>
  <si>
    <t>Courgette Milano (side dish)</t>
  </si>
  <si>
    <t>Courgette #</t>
  </si>
  <si>
    <t>Chopped tomatoes #</t>
  </si>
  <si>
    <t>Garlic #</t>
  </si>
  <si>
    <t>Olive oil</t>
  </si>
  <si>
    <t>Basil to taste</t>
  </si>
  <si>
    <t>Example</t>
  </si>
  <si>
    <t>INGREDIENTS COMPILER</t>
  </si>
  <si>
    <t>Weight of cooking or preparation vessels</t>
  </si>
  <si>
    <t>Pressure cooker base (no lid)</t>
  </si>
  <si>
    <t>Pressure cooker base</t>
  </si>
  <si>
    <t>Mixing bowl</t>
  </si>
  <si>
    <t>Freezer boxes (large)</t>
  </si>
  <si>
    <t>Glass pan</t>
  </si>
  <si>
    <t>Pyrex jug thin</t>
  </si>
  <si>
    <t>Pyrex jug thick</t>
  </si>
  <si>
    <t>Pyrex dish base</t>
  </si>
  <si>
    <t>Wok</t>
  </si>
  <si>
    <t>My personal data used in the NHS application</t>
  </si>
  <si>
    <t>Weight used in kg i.e. 86.0</t>
  </si>
  <si>
    <t>Height used in cm i.e. 168.5</t>
  </si>
  <si>
    <t>Activity level - A, B or C</t>
  </si>
  <si>
    <t>Minimum kcal (Calories) i.e. 1830</t>
  </si>
  <si>
    <t>Maximum kcal (Calories) i.e. 2353</t>
  </si>
  <si>
    <t>Minimum weight i.e. 52.3</t>
  </si>
  <si>
    <t>Maximum weight i.e. 71.3</t>
  </si>
  <si>
    <t>Daily kcal consumption calculator</t>
  </si>
  <si>
    <t>min kcal</t>
  </si>
  <si>
    <t>max kcal</t>
  </si>
  <si>
    <t>available kcal =</t>
  </si>
  <si>
    <t>name of ingredient, product, dish or serving</t>
  </si>
  <si>
    <t>weight of five-a-day food #</t>
  </si>
  <si>
    <t>weight of other food</t>
  </si>
  <si>
    <t>kcal per    100 g</t>
  </si>
  <si>
    <t>4 x Semi-skimmed - 568ml bottles per week (divided x 7)</t>
  </si>
  <si>
    <t>total kcal</t>
  </si>
  <si>
    <t>Sweet potato #</t>
  </si>
  <si>
    <t>Rice</t>
  </si>
  <si>
    <t>Turkey</t>
  </si>
  <si>
    <t>Baby tomatoes #</t>
  </si>
  <si>
    <t>Plaice</t>
  </si>
  <si>
    <t>notes</t>
  </si>
  <si>
    <t>Bean Sprouts</t>
  </si>
  <si>
    <t>Mackerel</t>
  </si>
  <si>
    <t>Courgette Milano (combo) #</t>
  </si>
  <si>
    <t>Carrot and swede mix #</t>
  </si>
  <si>
    <t>Spinach #</t>
  </si>
  <si>
    <t>Sprouts #</t>
  </si>
  <si>
    <t>Rainbow trout</t>
  </si>
  <si>
    <t>Fine green beans #</t>
  </si>
  <si>
    <t>Steak</t>
  </si>
  <si>
    <t>Gravy granules beef</t>
  </si>
  <si>
    <t>Gravy granules vegetarian</t>
  </si>
  <si>
    <t>Broad beans #</t>
  </si>
  <si>
    <t>Lamb kidney</t>
  </si>
  <si>
    <t>Gammon</t>
  </si>
  <si>
    <t>Leeks #</t>
  </si>
  <si>
    <t>Lamb</t>
  </si>
  <si>
    <t>Butter beans #</t>
  </si>
  <si>
    <t>Sweetheart cabbage #</t>
  </si>
  <si>
    <t xml:space="preserve">Cauliflower # </t>
  </si>
  <si>
    <t xml:space="preserve">Broccoli # </t>
  </si>
  <si>
    <t>Hake</t>
  </si>
  <si>
    <t>Tuna</t>
  </si>
  <si>
    <t>Haddock</t>
  </si>
  <si>
    <t>Cod</t>
  </si>
  <si>
    <t xml:space="preserve">Onion # </t>
  </si>
  <si>
    <t>Sage and onion</t>
  </si>
  <si>
    <t>Cheese Sauce Granules</t>
  </si>
  <si>
    <t>Notes can be added on anything that may affect the day if desired.</t>
  </si>
  <si>
    <t xml:space="preserve">In practice I use more detailed descriptions to remind me what to buy, what portions I normally use or preparation and cooking pointers. </t>
  </si>
  <si>
    <t xml:space="preserve">My list is permanent </t>
  </si>
  <si>
    <t>0</t>
  </si>
  <si>
    <t>Total kcal consumption today:</t>
  </si>
  <si>
    <t>Total five-a-day kcal today:</t>
  </si>
  <si>
    <t>Total kcal of other food today:</t>
  </si>
  <si>
    <t>Average kcal per 100g of food today:</t>
  </si>
  <si>
    <t>Total weight of all food today *</t>
  </si>
  <si>
    <t>Weight of five-a-day food today:</t>
  </si>
  <si>
    <t>Total weight of other food today:</t>
  </si>
  <si>
    <t>% five-a-day to all food  by weight:</t>
  </si>
  <si>
    <t>kcal total consumed</t>
  </si>
  <si>
    <t>enter minimum and maximum kcal as recommended by the NHS chart as a reminder.</t>
  </si>
  <si>
    <t>your chosen kcal daily &gt;</t>
  </si>
  <si>
    <t>Quoted kcal / 100ml of product</t>
  </si>
  <si>
    <t>kcal per</t>
  </si>
  <si>
    <t xml:space="preserve"> weight</t>
  </si>
  <si>
    <t xml:space="preserve">Handy plain and simple chart for use in the kitchen when compiling your list of items used in recipes for transferring to the COMBO page. Each chart set to print to an exact A4 page to save paper.   Remember to add a # symbol if you are recording five-a-day items.                                                </t>
  </si>
  <si>
    <t>Don't forget to tell your printer to print one page only, OR if you have a duplex printer you can print both sides to save paper.</t>
  </si>
  <si>
    <t xml:space="preserve">ingredients </t>
  </si>
  <si>
    <r>
      <t xml:space="preserve">* This figure excludes added water which has nil kcal. For products which require water to be added, use the TABLES  tab to calculate the </t>
    </r>
    <r>
      <rPr>
        <b/>
        <sz val="12"/>
        <color theme="1"/>
        <rFont val="Arial"/>
        <family val="2"/>
        <charset val="1"/>
      </rPr>
      <t>net</t>
    </r>
    <r>
      <rPr>
        <sz val="12"/>
        <color theme="1"/>
        <rFont val="Arial"/>
        <family val="2"/>
        <charset val="1"/>
      </rPr>
      <t xml:space="preserve"> kcal of products concerned, without the added water.</t>
    </r>
  </si>
  <si>
    <t>Overheads</t>
  </si>
  <si>
    <t>All other consumption</t>
  </si>
  <si>
    <t>kcal workbook simplified: 20.12.2021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</si>
</sst>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5" x14ac:knownFonts="1">
    <font>
      <sz val="11"/>
      <color rgb="FF000000"/>
      <name val="Calibri"/>
      <family val="2"/>
      <charset val="1"/>
    </font>
    <font>
      <sz val="11"/>
      <color rgb="FF000000"/>
      <name val="Arial"/>
      <family val="2"/>
      <charset val="1"/>
    </font>
    <font>
      <sz val="11"/>
      <color rgb="FFFAC090"/>
      <name val="Arial"/>
      <family val="2"/>
      <charset val="1"/>
    </font>
    <font>
      <sz val="12"/>
      <color rgb="FFFFFFFF"/>
      <name val="Arial"/>
      <family val="2"/>
      <charset val="1"/>
    </font>
    <font>
      <sz val="11"/>
      <color rgb="FFFFFFFF"/>
      <name val="Arial"/>
      <family val="2"/>
      <charset val="1"/>
    </font>
    <font>
      <sz val="11"/>
      <color rgb="FFFFFFFF"/>
      <name val="Calibri"/>
      <family val="2"/>
      <charset val="1"/>
    </font>
    <font>
      <sz val="12"/>
      <color rgb="FF000000"/>
      <name val="Arial"/>
      <family val="2"/>
      <charset val="1"/>
    </font>
    <font>
      <b/>
      <i/>
      <sz val="12"/>
      <color rgb="FF000000"/>
      <name val="Arial"/>
      <family val="2"/>
      <charset val="1"/>
    </font>
    <font>
      <sz val="11"/>
      <color rgb="FF948A54"/>
      <name val="Arial"/>
      <family val="2"/>
      <charset val="1"/>
    </font>
    <font>
      <sz val="11"/>
      <color rgb="FFFF0000"/>
      <name val="Arial"/>
      <family val="2"/>
      <charset val="1"/>
    </font>
    <font>
      <b/>
      <sz val="11"/>
      <color rgb="FF000000"/>
      <name val="Arial"/>
      <family val="2"/>
      <charset val="1"/>
    </font>
    <font>
      <sz val="11"/>
      <color rgb="FF4A452A"/>
      <name val="Arial"/>
      <family val="2"/>
      <charset val="1"/>
    </font>
    <font>
      <sz val="11"/>
      <color rgb="FFC4BD97"/>
      <name val="Arial"/>
      <family val="2"/>
      <charset val="1"/>
    </font>
    <font>
      <sz val="11"/>
      <color rgb="FF000000"/>
      <name val="Tahoma"/>
      <family val="2"/>
      <charset val="1"/>
    </font>
    <font>
      <sz val="10"/>
      <color rgb="FF000000"/>
      <name val="Arial"/>
      <family val="2"/>
      <charset val="1"/>
    </font>
    <font>
      <i/>
      <sz val="11"/>
      <color rgb="FFB0CBE0"/>
      <name val="Times New Roman"/>
      <family val="1"/>
      <charset val="1"/>
    </font>
    <font>
      <sz val="11"/>
      <color rgb="FFB0CBE0"/>
      <name val="Arial"/>
      <family val="2"/>
      <charset val="1"/>
    </font>
    <font>
      <sz val="11"/>
      <color rgb="FFC00000"/>
      <name val="Arial"/>
      <family val="2"/>
      <charset val="1"/>
    </font>
    <font>
      <b/>
      <sz val="12"/>
      <color rgb="FF000000"/>
      <name val="Arial"/>
      <family val="2"/>
      <charset val="1"/>
    </font>
    <font>
      <sz val="12"/>
      <color rgb="FF000000"/>
      <name val="Calibri"/>
      <family val="2"/>
      <charset val="1"/>
    </font>
    <font>
      <sz val="12"/>
      <color rgb="FF4A452A"/>
      <name val="Arial"/>
      <family val="2"/>
      <charset val="1"/>
    </font>
    <font>
      <sz val="16"/>
      <color rgb="FFFFFFFF"/>
      <name val="Arial"/>
      <family val="2"/>
      <charset val="1"/>
    </font>
    <font>
      <i/>
      <sz val="16"/>
      <color rgb="FFECE8DC"/>
      <name val="Times New Roman"/>
      <family val="1"/>
      <charset val="1"/>
    </font>
    <font>
      <sz val="10"/>
      <color rgb="FFDDD9C3"/>
      <name val="Arial"/>
      <family val="2"/>
      <charset val="1"/>
    </font>
    <font>
      <sz val="10"/>
      <color rgb="FFB0CBE0"/>
      <name val="Arial"/>
      <family val="2"/>
      <charset val="1"/>
    </font>
    <font>
      <sz val="10"/>
      <color rgb="FFECE8DC"/>
      <name val="Arial"/>
      <family val="2"/>
      <charset val="1"/>
    </font>
    <font>
      <sz val="10"/>
      <color rgb="FF000000"/>
      <name val="Calibri"/>
      <family val="2"/>
      <charset val="1"/>
    </font>
    <font>
      <sz val="10"/>
      <color rgb="FF953735"/>
      <name val="Arial"/>
      <family val="2"/>
      <charset val="1"/>
    </font>
    <font>
      <sz val="10"/>
      <color rgb="FFFFFFFF"/>
      <name val="Arial"/>
      <family val="2"/>
      <charset val="1"/>
    </font>
    <font>
      <u/>
      <sz val="11"/>
      <color rgb="FF0000FF"/>
      <name val="Calibri"/>
      <family val="2"/>
      <charset val="1"/>
    </font>
    <font>
      <sz val="12"/>
      <color rgb="FF000000"/>
      <name val="Arial"/>
      <family val="2"/>
    </font>
    <font>
      <sz val="12"/>
      <color theme="1"/>
      <name val="Arial"/>
      <family val="2"/>
    </font>
    <font>
      <b/>
      <sz val="11"/>
      <color rgb="FF000000"/>
      <name val="Arial"/>
      <family val="2"/>
    </font>
    <font>
      <sz val="11"/>
      <color rgb="FF000000"/>
      <name val="Arial"/>
      <family val="2"/>
    </font>
    <font>
      <sz val="12"/>
      <color theme="1"/>
      <name val="Arial"/>
      <family val="2"/>
      <charset val="1"/>
    </font>
    <font>
      <sz val="11"/>
      <color theme="1"/>
      <name val="Calibri"/>
      <family val="2"/>
      <charset val="1"/>
    </font>
    <font>
      <sz val="14"/>
      <color theme="1"/>
      <name val="Arial"/>
      <family val="2"/>
      <charset val="1"/>
    </font>
    <font>
      <sz val="12"/>
      <color theme="1"/>
      <name val="Calibri"/>
      <family val="2"/>
      <charset val="1"/>
    </font>
    <font>
      <b/>
      <sz val="12"/>
      <color theme="1"/>
      <name val="Arial"/>
      <family val="2"/>
      <charset val="1"/>
    </font>
    <font>
      <b/>
      <sz val="14"/>
      <color theme="1"/>
      <name val="Arial"/>
      <family val="2"/>
      <charset val="1"/>
    </font>
    <font>
      <sz val="11"/>
      <color theme="1"/>
      <name val="Arial"/>
      <family val="2"/>
      <charset val="1"/>
    </font>
    <font>
      <sz val="14"/>
      <color theme="1"/>
      <name val="Arial"/>
      <family val="2"/>
    </font>
    <font>
      <sz val="12"/>
      <color theme="0"/>
      <name val="Arial"/>
      <family val="2"/>
    </font>
    <font>
      <sz val="12"/>
      <color theme="4" tint="0.59999389629810485"/>
      <name val="Arial"/>
      <family val="2"/>
      <charset val="1"/>
    </font>
    <font>
      <u/>
      <sz val="12"/>
      <color theme="4" tint="0.59999389629810485"/>
      <name val="Calibri"/>
      <family val="2"/>
      <charset val="1"/>
    </font>
  </fonts>
  <fills count="10">
    <fill>
      <patternFill patternType="none"/>
    </fill>
    <fill>
      <patternFill patternType="gray125"/>
    </fill>
    <fill>
      <patternFill patternType="solid">
        <fgColor rgb="FF07224D"/>
        <bgColor rgb="FF003300"/>
      </patternFill>
    </fill>
    <fill>
      <patternFill patternType="solid">
        <fgColor rgb="FFB0CBE0"/>
        <bgColor rgb="FFDDD9C3"/>
      </patternFill>
    </fill>
    <fill>
      <patternFill patternType="solid">
        <fgColor rgb="FFFDFFEB"/>
        <bgColor rgb="FFFFFFFF"/>
      </patternFill>
    </fill>
    <fill>
      <patternFill patternType="solid">
        <fgColor rgb="FFDDD9C3"/>
        <bgColor rgb="FFECE8DC"/>
      </patternFill>
    </fill>
    <fill>
      <patternFill patternType="solid">
        <fgColor rgb="FFFFFFFF"/>
        <bgColor rgb="FFFDFFEB"/>
      </patternFill>
    </fill>
    <fill>
      <patternFill patternType="solid">
        <fgColor rgb="FFCCECFF"/>
        <bgColor indexed="64"/>
      </patternFill>
    </fill>
    <fill>
      <patternFill patternType="solid">
        <fgColor theme="4" tint="0.59999389629810485"/>
        <bgColor rgb="FFDDD9C3"/>
      </patternFill>
    </fill>
    <fill>
      <patternFill patternType="solid">
        <fgColor theme="4" tint="0.59999389629810485"/>
        <bgColor rgb="FF003300"/>
      </patternFill>
    </fill>
  </fills>
  <borders count="19">
    <border>
      <left/>
      <right/>
      <top/>
      <bottom/>
      <diagonal/>
    </border>
    <border>
      <left style="thin">
        <color rgb="FF07224D"/>
      </left>
      <right style="thin">
        <color rgb="FF07224D"/>
      </right>
      <top style="thin">
        <color rgb="FF07224D"/>
      </top>
      <bottom style="thin">
        <color rgb="FF07224D"/>
      </bottom>
      <diagonal/>
    </border>
    <border>
      <left style="thin">
        <color rgb="FFC4BD97"/>
      </left>
      <right style="thin">
        <color rgb="FFC4BD97"/>
      </right>
      <top style="thin">
        <color rgb="FFC4BD97"/>
      </top>
      <bottom/>
      <diagonal/>
    </border>
    <border>
      <left/>
      <right style="hair">
        <color rgb="FF6E4B19"/>
      </right>
      <top/>
      <bottom/>
      <diagonal/>
    </border>
    <border>
      <left style="hair">
        <color rgb="FF6E4B19"/>
      </left>
      <right style="hair">
        <color rgb="FF6E4B19"/>
      </right>
      <top style="hair">
        <color rgb="FF6E4B19"/>
      </top>
      <bottom style="hair">
        <color rgb="FF6E4B19"/>
      </bottom>
      <diagonal/>
    </border>
    <border>
      <left style="hair">
        <color rgb="FF6E4B19"/>
      </left>
      <right/>
      <top/>
      <bottom/>
      <diagonal/>
    </border>
    <border>
      <left style="thin">
        <color rgb="FFC4BD97"/>
      </left>
      <right style="thin">
        <color rgb="FFC4BD97"/>
      </right>
      <top style="thin">
        <color rgb="FFC4BD97"/>
      </top>
      <bottom style="thin">
        <color rgb="FFC4BD97"/>
      </bottom>
      <diagonal/>
    </border>
    <border>
      <left style="thin">
        <color rgb="FFC4BD97"/>
      </left>
      <right style="thin">
        <color rgb="FF6E4B19"/>
      </right>
      <top style="thin">
        <color rgb="FFC4BD97"/>
      </top>
      <bottom style="thin">
        <color rgb="FFC4BD97"/>
      </bottom>
      <diagonal/>
    </border>
    <border>
      <left style="thin">
        <color rgb="FF07224D"/>
      </left>
      <right/>
      <top/>
      <bottom/>
      <diagonal/>
    </border>
    <border>
      <left style="thin">
        <color rgb="FF6E4B19"/>
      </left>
      <right style="thin">
        <color rgb="FF6E4B19"/>
      </right>
      <top style="thin">
        <color rgb="FF6E4B19"/>
      </top>
      <bottom style="thin">
        <color rgb="FF6E4B19"/>
      </bottom>
      <diagonal/>
    </border>
    <border>
      <left/>
      <right/>
      <top/>
      <bottom style="thin">
        <color rgb="FF07224D"/>
      </bottom>
      <diagonal/>
    </border>
    <border>
      <left style="thin">
        <color rgb="FF07224D"/>
      </left>
      <right style="dashed">
        <color rgb="FF07224D"/>
      </right>
      <top style="dashed">
        <color rgb="FF07224D"/>
      </top>
      <bottom style="dashed">
        <color rgb="FF07224D"/>
      </bottom>
      <diagonal/>
    </border>
    <border>
      <left style="dashed">
        <color rgb="FF07224D"/>
      </left>
      <right style="thin">
        <color rgb="FF07224D"/>
      </right>
      <top style="dashed">
        <color rgb="FF07224D"/>
      </top>
      <bottom style="dashed">
        <color rgb="FF07224D"/>
      </bottom>
      <diagonal/>
    </border>
    <border>
      <left style="dashed">
        <color rgb="FF07224D"/>
      </left>
      <right style="thin">
        <color rgb="FF6E4B19"/>
      </right>
      <top style="dashed">
        <color rgb="FF07224D"/>
      </top>
      <bottom style="dashed">
        <color rgb="FF07224D"/>
      </bottom>
      <diagonal/>
    </border>
    <border>
      <left style="dashed">
        <color rgb="FF07224D"/>
      </left>
      <right style="dashed">
        <color rgb="FF07224D"/>
      </right>
      <top style="dashed">
        <color rgb="FF07224D"/>
      </top>
      <bottom style="dashed">
        <color rgb="FF07224D"/>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9" fillId="0" borderId="0" applyBorder="0" applyProtection="0"/>
  </cellStyleXfs>
  <cellXfs count="292">
    <xf numFmtId="0" fontId="0" fillId="0" borderId="0" xfId="0"/>
    <xf numFmtId="0" fontId="0" fillId="0" borderId="0" xfId="0" applyFont="1"/>
    <xf numFmtId="0" fontId="0" fillId="0" borderId="0" xfId="0" applyFont="1"/>
    <xf numFmtId="0" fontId="1" fillId="2" borderId="0" xfId="0" applyFont="1" applyFill="1" applyProtection="1">
      <protection hidden="1"/>
    </xf>
    <xf numFmtId="2" fontId="1" fillId="2" borderId="0" xfId="0" applyNumberFormat="1" applyFont="1" applyFill="1" applyProtection="1">
      <protection hidden="1"/>
    </xf>
    <xf numFmtId="0" fontId="2" fillId="2" borderId="0" xfId="0" applyFont="1" applyFill="1" applyProtection="1">
      <protection hidden="1"/>
    </xf>
    <xf numFmtId="2" fontId="2" fillId="2" borderId="0" xfId="0" applyNumberFormat="1" applyFont="1" applyFill="1" applyProtection="1">
      <protection hidden="1"/>
    </xf>
    <xf numFmtId="164" fontId="1" fillId="0" borderId="0" xfId="0" applyNumberFormat="1" applyFont="1" applyAlignment="1" applyProtection="1">
      <alignment horizontal="center" vertical="center"/>
      <protection locked="0" hidden="1"/>
    </xf>
    <xf numFmtId="2" fontId="1" fillId="0" borderId="0" xfId="0" applyNumberFormat="1" applyFont="1" applyAlignment="1" applyProtection="1">
      <alignment horizontal="center" vertical="center"/>
      <protection locked="0" hidden="1"/>
    </xf>
    <xf numFmtId="0" fontId="5" fillId="2" borderId="0" xfId="0" applyFont="1" applyFill="1" applyAlignment="1" applyProtection="1">
      <protection hidden="1"/>
    </xf>
    <xf numFmtId="49" fontId="1" fillId="2" borderId="0" xfId="0" applyNumberFormat="1" applyFont="1" applyFill="1" applyAlignment="1" applyProtection="1">
      <alignment horizontal="center" vertical="center"/>
      <protection hidden="1"/>
    </xf>
    <xf numFmtId="0" fontId="1" fillId="2" borderId="0" xfId="0" applyFont="1" applyFill="1" applyAlignment="1" applyProtection="1">
      <alignment horizontal="center" vertical="center"/>
      <protection hidden="1"/>
    </xf>
    <xf numFmtId="2" fontId="1" fillId="2" borderId="0" xfId="0" applyNumberFormat="1" applyFont="1" applyFill="1" applyAlignment="1" applyProtection="1">
      <alignment horizontal="center" vertical="center" wrapText="1"/>
      <protection hidden="1"/>
    </xf>
    <xf numFmtId="0" fontId="1" fillId="2" borderId="0" xfId="0" applyFont="1" applyFill="1" applyAlignment="1" applyProtection="1">
      <alignment horizontal="center" vertical="center" wrapText="1"/>
      <protection hidden="1"/>
    </xf>
    <xf numFmtId="0" fontId="1" fillId="2" borderId="0" xfId="0" applyFont="1" applyFill="1" applyAlignment="1" applyProtection="1">
      <alignment horizontal="right" vertical="center"/>
      <protection hidden="1"/>
    </xf>
    <xf numFmtId="0" fontId="0" fillId="2" borderId="0" xfId="0" applyFont="1" applyFill="1" applyAlignment="1" applyProtection="1">
      <alignment vertical="center"/>
      <protection hidden="1"/>
    </xf>
    <xf numFmtId="164" fontId="1" fillId="2" borderId="0" xfId="0" applyNumberFormat="1" applyFont="1" applyFill="1" applyAlignment="1" applyProtection="1">
      <alignment horizontal="center" vertical="center"/>
      <protection hidden="1"/>
    </xf>
    <xf numFmtId="0" fontId="0" fillId="2" borderId="0" xfId="0" applyFont="1" applyFill="1" applyAlignment="1" applyProtection="1">
      <alignment horizontal="center" vertical="center"/>
      <protection hidden="1"/>
    </xf>
    <xf numFmtId="0" fontId="1" fillId="2" borderId="0" xfId="0" applyFont="1" applyFill="1" applyAlignment="1" applyProtection="1">
      <protection hidden="1"/>
    </xf>
    <xf numFmtId="49" fontId="1" fillId="3" borderId="0" xfId="0" applyNumberFormat="1" applyFont="1" applyFill="1" applyAlignment="1" applyProtection="1">
      <alignment horizontal="center" vertical="center"/>
      <protection hidden="1"/>
    </xf>
    <xf numFmtId="14" fontId="1" fillId="3" borderId="0" xfId="0" applyNumberFormat="1" applyFont="1" applyFill="1" applyAlignment="1" applyProtection="1">
      <alignment horizontal="center" vertical="center"/>
      <protection hidden="1"/>
    </xf>
    <xf numFmtId="2" fontId="1" fillId="3" borderId="0" xfId="0" applyNumberFormat="1" applyFont="1" applyFill="1" applyAlignment="1" applyProtection="1">
      <alignment horizontal="center" vertical="center"/>
      <protection hidden="1"/>
    </xf>
    <xf numFmtId="2" fontId="1" fillId="3" borderId="0" xfId="0" applyNumberFormat="1" applyFont="1" applyFill="1" applyAlignment="1" applyProtection="1">
      <alignment horizontal="center" vertical="center" wrapText="1"/>
      <protection hidden="1"/>
    </xf>
    <xf numFmtId="164" fontId="1" fillId="3" borderId="0" xfId="0" applyNumberFormat="1" applyFont="1" applyFill="1" applyAlignment="1" applyProtection="1">
      <alignment horizontal="center" vertical="center" wrapText="1"/>
      <protection hidden="1"/>
    </xf>
    <xf numFmtId="0" fontId="1" fillId="3" borderId="0" xfId="0" applyFont="1" applyFill="1" applyProtection="1">
      <protection hidden="1"/>
    </xf>
    <xf numFmtId="0" fontId="1" fillId="0" borderId="1" xfId="0" applyFont="1" applyBorder="1" applyAlignment="1" applyProtection="1">
      <alignment horizontal="center" vertical="center"/>
      <protection locked="0" hidden="1"/>
    </xf>
    <xf numFmtId="164" fontId="1" fillId="3" borderId="2" xfId="0" applyNumberFormat="1" applyFont="1" applyFill="1" applyBorder="1" applyAlignment="1" applyProtection="1">
      <alignment horizontal="center" vertical="center"/>
      <protection hidden="1"/>
    </xf>
    <xf numFmtId="2" fontId="8" fillId="3" borderId="0" xfId="0" applyNumberFormat="1" applyFont="1" applyFill="1" applyAlignment="1" applyProtection="1">
      <alignment horizontal="center" vertical="center"/>
      <protection hidden="1"/>
    </xf>
    <xf numFmtId="164" fontId="1" fillId="0" borderId="1" xfId="0" applyNumberFormat="1" applyFont="1" applyBorder="1" applyAlignment="1" applyProtection="1">
      <alignment horizontal="center" vertical="center"/>
      <protection locked="0" hidden="1"/>
    </xf>
    <xf numFmtId="164" fontId="1" fillId="3" borderId="0" xfId="0" applyNumberFormat="1" applyFont="1" applyFill="1" applyAlignment="1" applyProtection="1">
      <alignment horizontal="center" vertical="center"/>
      <protection hidden="1"/>
    </xf>
    <xf numFmtId="1" fontId="1" fillId="3" borderId="0" xfId="0" applyNumberFormat="1" applyFont="1" applyFill="1" applyAlignment="1" applyProtection="1">
      <alignment horizontal="center" vertical="center" wrapText="1"/>
      <protection hidden="1"/>
    </xf>
    <xf numFmtId="2" fontId="9" fillId="3" borderId="0" xfId="0" applyNumberFormat="1" applyFont="1" applyFill="1" applyAlignment="1" applyProtection="1">
      <alignment horizontal="center" vertical="center"/>
      <protection hidden="1"/>
    </xf>
    <xf numFmtId="164" fontId="9" fillId="0" borderId="1" xfId="0" applyNumberFormat="1" applyFont="1" applyBorder="1" applyAlignment="1" applyProtection="1">
      <alignment horizontal="center" vertical="center"/>
      <protection locked="0" hidden="1"/>
    </xf>
    <xf numFmtId="49" fontId="11" fillId="3" borderId="0" xfId="0" applyNumberFormat="1" applyFont="1" applyFill="1" applyAlignment="1" applyProtection="1">
      <alignment horizontal="center" vertical="center"/>
      <protection hidden="1"/>
    </xf>
    <xf numFmtId="0" fontId="11" fillId="3" borderId="0" xfId="0" applyFont="1" applyFill="1" applyAlignment="1" applyProtection="1">
      <alignment horizontal="center" vertical="center"/>
      <protection hidden="1"/>
    </xf>
    <xf numFmtId="2" fontId="11" fillId="3" borderId="0" xfId="0" applyNumberFormat="1" applyFont="1" applyFill="1" applyBorder="1" applyAlignment="1" applyProtection="1">
      <alignment horizontal="center" vertical="center"/>
      <protection hidden="1"/>
    </xf>
    <xf numFmtId="2" fontId="11" fillId="3" borderId="0" xfId="0" applyNumberFormat="1" applyFont="1" applyFill="1" applyAlignment="1" applyProtection="1">
      <alignment horizontal="center" vertical="center"/>
      <protection hidden="1"/>
    </xf>
    <xf numFmtId="0" fontId="1" fillId="0" borderId="0" xfId="0" applyFont="1" applyProtection="1">
      <protection hidden="1"/>
    </xf>
    <xf numFmtId="2" fontId="1" fillId="0" borderId="0" xfId="0" applyNumberFormat="1" applyFont="1" applyProtection="1">
      <protection hidden="1"/>
    </xf>
    <xf numFmtId="0" fontId="4" fillId="2" borderId="0" xfId="0" applyFont="1" applyFill="1" applyAlignment="1" applyProtection="1">
      <protection hidden="1"/>
    </xf>
    <xf numFmtId="0" fontId="1" fillId="3" borderId="0" xfId="0" applyFont="1" applyFill="1" applyAlignment="1" applyProtection="1">
      <alignment horizontal="center" vertical="center"/>
      <protection hidden="1"/>
    </xf>
    <xf numFmtId="2" fontId="1" fillId="3" borderId="0" xfId="0" applyNumberFormat="1" applyFont="1" applyFill="1" applyAlignment="1" applyProtection="1">
      <alignment horizontal="center" wrapText="1"/>
      <protection hidden="1"/>
    </xf>
    <xf numFmtId="0" fontId="1" fillId="3" borderId="0" xfId="0" applyFont="1" applyFill="1" applyAlignment="1" applyProtection="1">
      <alignment horizontal="center" wrapText="1"/>
      <protection hidden="1"/>
    </xf>
    <xf numFmtId="0" fontId="1" fillId="3" borderId="0" xfId="0" applyFont="1" applyFill="1" applyAlignment="1" applyProtection="1">
      <alignment horizontal="center"/>
      <protection hidden="1"/>
    </xf>
    <xf numFmtId="0" fontId="1" fillId="3" borderId="0" xfId="0" applyFont="1" applyFill="1" applyAlignment="1" applyProtection="1">
      <alignment horizontal="right" vertical="center"/>
      <protection hidden="1"/>
    </xf>
    <xf numFmtId="0" fontId="0" fillId="3" borderId="0" xfId="0" applyFont="1" applyFill="1" applyAlignment="1" applyProtection="1">
      <alignment vertical="center"/>
      <protection hidden="1"/>
    </xf>
    <xf numFmtId="0" fontId="1" fillId="3" borderId="0" xfId="0" applyFont="1" applyFill="1" applyAlignment="1" applyProtection="1">
      <alignment horizontal="center" vertical="center" wrapText="1"/>
      <protection hidden="1"/>
    </xf>
    <xf numFmtId="0" fontId="0" fillId="3" borderId="0" xfId="0" applyFont="1" applyFill="1" applyAlignment="1" applyProtection="1">
      <alignment horizontal="center" vertical="center"/>
      <protection hidden="1"/>
    </xf>
    <xf numFmtId="0" fontId="1" fillId="3" borderId="0" xfId="0" applyFont="1" applyFill="1" applyAlignment="1" applyProtection="1">
      <protection hidden="1"/>
    </xf>
    <xf numFmtId="2" fontId="16" fillId="3" borderId="0" xfId="0" applyNumberFormat="1" applyFont="1" applyFill="1" applyAlignment="1" applyProtection="1">
      <alignment horizontal="center" vertical="center"/>
      <protection hidden="1"/>
    </xf>
    <xf numFmtId="0" fontId="16" fillId="3" borderId="0" xfId="0" applyFont="1" applyFill="1" applyAlignment="1" applyProtection="1">
      <alignment horizontal="center" vertical="center"/>
      <protection hidden="1"/>
    </xf>
    <xf numFmtId="164" fontId="1" fillId="0" borderId="1" xfId="0" applyNumberFormat="1" applyFont="1" applyBorder="1" applyAlignment="1" applyProtection="1">
      <alignment horizontal="center" vertical="center"/>
      <protection locked="0"/>
    </xf>
    <xf numFmtId="14" fontId="1" fillId="0" borderId="1" xfId="0" applyNumberFormat="1" applyFont="1" applyBorder="1" applyAlignment="1" applyProtection="1">
      <alignment horizontal="center" vertical="center"/>
      <protection locked="0"/>
    </xf>
    <xf numFmtId="164" fontId="8" fillId="3" borderId="0" xfId="0" applyNumberFormat="1" applyFont="1" applyFill="1" applyAlignment="1" applyProtection="1">
      <alignment horizontal="center" vertical="center"/>
      <protection hidden="1"/>
    </xf>
    <xf numFmtId="164" fontId="9" fillId="3" borderId="0" xfId="0" applyNumberFormat="1" applyFont="1" applyFill="1" applyAlignment="1" applyProtection="1">
      <alignment horizontal="center" vertical="center"/>
      <protection hidden="1"/>
    </xf>
    <xf numFmtId="14" fontId="4" fillId="0" borderId="1" xfId="0" applyNumberFormat="1" applyFont="1" applyBorder="1" applyAlignment="1" applyProtection="1">
      <alignment horizontal="center" vertical="center"/>
      <protection locked="0"/>
    </xf>
    <xf numFmtId="14" fontId="1" fillId="4" borderId="1" xfId="0" applyNumberFormat="1"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hidden="1"/>
    </xf>
    <xf numFmtId="0" fontId="1" fillId="0" borderId="0" xfId="0" applyFont="1" applyProtection="1">
      <protection hidden="1"/>
    </xf>
    <xf numFmtId="0" fontId="17" fillId="2" borderId="0" xfId="0" applyFont="1" applyFill="1" applyProtection="1">
      <protection hidden="1"/>
    </xf>
    <xf numFmtId="0" fontId="1" fillId="2" borderId="0" xfId="0" applyFont="1" applyFill="1" applyAlignment="1" applyProtection="1">
      <alignment horizontal="left" vertical="center"/>
      <protection hidden="1"/>
    </xf>
    <xf numFmtId="0" fontId="1" fillId="3" borderId="0" xfId="0" applyFont="1" applyFill="1" applyBorder="1" applyAlignment="1" applyProtection="1">
      <alignment horizontal="left" vertical="center"/>
      <protection hidden="1"/>
    </xf>
    <xf numFmtId="1" fontId="1" fillId="3" borderId="0" xfId="0" applyNumberFormat="1" applyFont="1" applyFill="1" applyAlignment="1" applyProtection="1">
      <alignment horizontal="center" vertical="center"/>
      <protection hidden="1"/>
    </xf>
    <xf numFmtId="0" fontId="1" fillId="3" borderId="0" xfId="0" applyFont="1" applyFill="1" applyAlignment="1" applyProtection="1">
      <alignment horizontal="left" vertical="center" wrapText="1"/>
      <protection hidden="1"/>
    </xf>
    <xf numFmtId="0" fontId="1" fillId="2" borderId="0" xfId="0" applyFont="1" applyFill="1" applyAlignment="1" applyProtection="1">
      <alignment vertical="center"/>
      <protection hidden="1"/>
    </xf>
    <xf numFmtId="0" fontId="0" fillId="3" borderId="0" xfId="0" applyFont="1" applyFill="1" applyAlignment="1" applyProtection="1">
      <alignment horizontal="left" vertical="center" wrapText="1"/>
      <protection hidden="1"/>
    </xf>
    <xf numFmtId="1" fontId="1" fillId="0" borderId="4" xfId="0" applyNumberFormat="1" applyFont="1" applyBorder="1" applyAlignment="1" applyProtection="1">
      <alignment horizontal="center" vertical="center"/>
      <protection locked="0" hidden="1"/>
    </xf>
    <xf numFmtId="1" fontId="6" fillId="3" borderId="0" xfId="0" applyNumberFormat="1" applyFont="1" applyFill="1" applyBorder="1" applyAlignment="1" applyProtection="1">
      <alignment horizontal="center" vertical="center"/>
      <protection hidden="1"/>
    </xf>
    <xf numFmtId="1" fontId="1" fillId="0" borderId="4" xfId="0" applyNumberFormat="1" applyFont="1" applyBorder="1" applyAlignment="1" applyProtection="1">
      <alignment horizontal="center" vertical="center" wrapText="1"/>
      <protection locked="0" hidden="1"/>
    </xf>
    <xf numFmtId="1" fontId="6" fillId="3" borderId="0" xfId="0" applyNumberFormat="1" applyFont="1" applyFill="1" applyAlignment="1" applyProtection="1">
      <alignment horizontal="center" vertical="center" wrapText="1"/>
      <protection hidden="1"/>
    </xf>
    <xf numFmtId="0" fontId="1" fillId="2" borderId="0" xfId="0" applyFont="1" applyFill="1" applyBorder="1" applyAlignment="1" applyProtection="1">
      <alignment horizontal="left" vertical="center"/>
      <protection hidden="1"/>
    </xf>
    <xf numFmtId="1" fontId="1" fillId="2" borderId="0" xfId="0" applyNumberFormat="1" applyFont="1" applyFill="1" applyAlignment="1" applyProtection="1">
      <alignment horizontal="center" vertical="center"/>
      <protection hidden="1"/>
    </xf>
    <xf numFmtId="0" fontId="1" fillId="2" borderId="0" xfId="0" applyFont="1" applyFill="1" applyAlignment="1" applyProtection="1">
      <alignment horizontal="left" vertical="center" wrapText="1"/>
      <protection hidden="1"/>
    </xf>
    <xf numFmtId="0" fontId="0" fillId="3" borderId="0" xfId="0" applyFont="1" applyFill="1" applyAlignment="1" applyProtection="1">
      <alignment horizontal="left" vertical="center"/>
      <protection hidden="1"/>
    </xf>
    <xf numFmtId="0" fontId="6" fillId="3" borderId="0" xfId="0" applyFont="1" applyFill="1" applyAlignment="1" applyProtection="1">
      <alignment horizontal="left" vertical="center" wrapText="1"/>
      <protection hidden="1"/>
    </xf>
    <xf numFmtId="1" fontId="19" fillId="0" borderId="4" xfId="0" applyNumberFormat="1" applyFont="1" applyBorder="1" applyAlignment="1" applyProtection="1">
      <alignment horizontal="center" vertical="center"/>
      <protection locked="0" hidden="1"/>
    </xf>
    <xf numFmtId="0" fontId="6" fillId="3" borderId="0" xfId="0" applyFont="1" applyFill="1" applyAlignment="1" applyProtection="1">
      <alignment horizontal="left" vertical="center"/>
      <protection hidden="1"/>
    </xf>
    <xf numFmtId="0" fontId="6" fillId="3" borderId="0" xfId="0" applyFont="1" applyFill="1" applyAlignment="1" applyProtection="1">
      <alignment horizontal="right" vertical="center" indent="1"/>
      <protection hidden="1"/>
    </xf>
    <xf numFmtId="164" fontId="6" fillId="0" borderId="4" xfId="0" applyNumberFormat="1" applyFont="1" applyBorder="1" applyAlignment="1" applyProtection="1">
      <alignment horizontal="center" vertical="center"/>
      <protection locked="0" hidden="1"/>
    </xf>
    <xf numFmtId="0" fontId="6" fillId="3" borderId="0" xfId="0" applyFont="1" applyFill="1" applyAlignment="1" applyProtection="1">
      <alignment horizontal="center" vertical="center" wrapText="1"/>
      <protection hidden="1"/>
    </xf>
    <xf numFmtId="0" fontId="16" fillId="3" borderId="0" xfId="0" applyFont="1" applyFill="1" applyAlignment="1" applyProtection="1">
      <alignment horizontal="left" vertical="center" wrapText="1"/>
      <protection hidden="1"/>
    </xf>
    <xf numFmtId="0" fontId="19" fillId="3" borderId="0" xfId="0" applyFont="1" applyFill="1" applyAlignment="1" applyProtection="1">
      <alignment horizontal="left" vertical="center"/>
      <protection hidden="1"/>
    </xf>
    <xf numFmtId="0" fontId="6" fillId="3" borderId="0" xfId="0" applyFont="1" applyFill="1" applyAlignment="1" applyProtection="1">
      <alignment horizontal="center" vertical="center"/>
      <protection hidden="1"/>
    </xf>
    <xf numFmtId="1" fontId="6" fillId="3" borderId="0" xfId="0" applyNumberFormat="1" applyFont="1" applyFill="1" applyAlignment="1" applyProtection="1">
      <alignment horizontal="center" vertical="center"/>
      <protection hidden="1"/>
    </xf>
    <xf numFmtId="0" fontId="20" fillId="3" borderId="0" xfId="0" applyFont="1" applyFill="1" applyAlignment="1" applyProtection="1">
      <alignment horizontal="center" vertical="center"/>
      <protection hidden="1"/>
    </xf>
    <xf numFmtId="0" fontId="6" fillId="3" borderId="0" xfId="0" applyFont="1" applyFill="1" applyBorder="1" applyAlignment="1" applyProtection="1">
      <alignment horizontal="left" vertical="center" indent="3"/>
      <protection hidden="1"/>
    </xf>
    <xf numFmtId="0" fontId="19" fillId="3" borderId="0" xfId="0" applyFont="1" applyFill="1" applyAlignment="1" applyProtection="1">
      <alignment horizontal="left" vertical="center" indent="3"/>
      <protection hidden="1"/>
    </xf>
    <xf numFmtId="0" fontId="0" fillId="3" borderId="0" xfId="0" applyFont="1" applyFill="1" applyAlignment="1" applyProtection="1">
      <alignment horizontal="left" vertical="center" indent="3"/>
      <protection hidden="1"/>
    </xf>
    <xf numFmtId="0" fontId="6" fillId="3" borderId="0" xfId="0" applyFont="1" applyFill="1" applyAlignment="1" applyProtection="1">
      <alignment horizontal="left" vertical="center" indent="3"/>
      <protection hidden="1"/>
    </xf>
    <xf numFmtId="1" fontId="6" fillId="3" borderId="0" xfId="0" applyNumberFormat="1" applyFont="1" applyFill="1" applyAlignment="1" applyProtection="1">
      <alignment horizontal="left" vertical="center" indent="3"/>
      <protection hidden="1"/>
    </xf>
    <xf numFmtId="0" fontId="6" fillId="3" borderId="0" xfId="0" applyFont="1" applyFill="1" applyAlignment="1" applyProtection="1">
      <alignment horizontal="left" vertical="center" wrapText="1" indent="3"/>
      <protection hidden="1"/>
    </xf>
    <xf numFmtId="0" fontId="1" fillId="3" borderId="0" xfId="0" applyFont="1" applyFill="1" applyAlignment="1" applyProtection="1">
      <alignment horizontal="left" vertical="center" wrapText="1" indent="3"/>
      <protection hidden="1"/>
    </xf>
    <xf numFmtId="1" fontId="6" fillId="0" borderId="4" xfId="0" applyNumberFormat="1" applyFont="1" applyBorder="1" applyAlignment="1" applyProtection="1">
      <alignment horizontal="center" vertical="center"/>
      <protection locked="0" hidden="1"/>
    </xf>
    <xf numFmtId="1" fontId="6" fillId="3" borderId="0" xfId="0" applyNumberFormat="1" applyFont="1" applyFill="1" applyAlignment="1" applyProtection="1">
      <alignment horizontal="center" vertical="center"/>
    </xf>
    <xf numFmtId="0" fontId="6" fillId="3" borderId="0" xfId="0" applyFont="1" applyFill="1" applyBorder="1" applyAlignment="1" applyProtection="1">
      <alignment horizontal="left" vertical="center"/>
      <protection hidden="1"/>
    </xf>
    <xf numFmtId="0" fontId="1" fillId="2" borderId="0" xfId="0" applyFont="1" applyFill="1" applyAlignment="1" applyProtection="1">
      <alignment horizontal="left" vertical="center" indent="1"/>
      <protection hidden="1"/>
    </xf>
    <xf numFmtId="0" fontId="14" fillId="0" borderId="0" xfId="0" applyFont="1" applyProtection="1">
      <protection hidden="1"/>
    </xf>
    <xf numFmtId="0" fontId="14" fillId="0" borderId="0" xfId="0" applyFont="1" applyProtection="1">
      <protection hidden="1"/>
    </xf>
    <xf numFmtId="0" fontId="14" fillId="2" borderId="0" xfId="0" applyFont="1" applyFill="1" applyProtection="1">
      <protection hidden="1"/>
    </xf>
    <xf numFmtId="0" fontId="21" fillId="2" borderId="0" xfId="0" applyFont="1" applyFill="1" applyAlignment="1" applyProtection="1">
      <alignment horizontal="right" vertical="center"/>
      <protection hidden="1"/>
    </xf>
    <xf numFmtId="0" fontId="14" fillId="3" borderId="0" xfId="0" applyFont="1" applyFill="1" applyAlignment="1" applyProtection="1">
      <alignment horizontal="center" vertical="center"/>
      <protection hidden="1"/>
    </xf>
    <xf numFmtId="0" fontId="14" fillId="3" borderId="0" xfId="0" applyFont="1" applyFill="1" applyAlignment="1" applyProtection="1">
      <alignment horizontal="left" vertical="center"/>
      <protection hidden="1"/>
    </xf>
    <xf numFmtId="0" fontId="14" fillId="0" borderId="1" xfId="0" applyFont="1" applyBorder="1" applyAlignment="1" applyProtection="1">
      <alignment horizontal="center" vertical="center"/>
      <protection locked="0" hidden="1"/>
    </xf>
    <xf numFmtId="0" fontId="1" fillId="3" borderId="0" xfId="0" applyFont="1" applyFill="1" applyAlignment="1" applyProtection="1">
      <alignment horizontal="left" vertical="center" indent="1"/>
      <protection hidden="1"/>
    </xf>
    <xf numFmtId="49" fontId="14" fillId="3" borderId="0" xfId="0" applyNumberFormat="1" applyFont="1" applyFill="1" applyAlignment="1" applyProtection="1">
      <alignment horizontal="left" vertical="center" indent="1"/>
      <protection hidden="1"/>
    </xf>
    <xf numFmtId="0" fontId="0" fillId="3" borderId="0" xfId="0" applyFill="1" applyAlignment="1" applyProtection="1">
      <alignment horizontal="left" vertical="center" indent="1"/>
      <protection hidden="1"/>
    </xf>
    <xf numFmtId="0" fontId="14" fillId="3" borderId="0" xfId="0" applyFont="1" applyFill="1" applyAlignment="1" applyProtection="1">
      <alignment horizontal="left" vertical="center" indent="1"/>
      <protection hidden="1"/>
    </xf>
    <xf numFmtId="0" fontId="14" fillId="3" borderId="0" xfId="0" applyFont="1" applyFill="1" applyAlignment="1" applyProtection="1">
      <alignment horizontal="center" vertical="top"/>
      <protection hidden="1"/>
    </xf>
    <xf numFmtId="0" fontId="14" fillId="3" borderId="0" xfId="0" applyFont="1" applyFill="1" applyAlignment="1" applyProtection="1">
      <alignment horizontal="left" vertical="top"/>
      <protection hidden="1"/>
    </xf>
    <xf numFmtId="0" fontId="14" fillId="3" borderId="0" xfId="0" applyFont="1" applyFill="1" applyAlignment="1" applyProtection="1">
      <alignment horizontal="center" vertical="center" wrapText="1"/>
      <protection hidden="1"/>
    </xf>
    <xf numFmtId="1" fontId="14" fillId="0" borderId="1" xfId="0" applyNumberFormat="1" applyFont="1" applyBorder="1" applyAlignment="1" applyProtection="1">
      <alignment horizontal="center" vertical="center"/>
      <protection locked="0" hidden="1"/>
    </xf>
    <xf numFmtId="1" fontId="14" fillId="3" borderId="1" xfId="0" applyNumberFormat="1" applyFont="1" applyFill="1" applyBorder="1" applyAlignment="1" applyProtection="1">
      <alignment horizontal="center" vertical="center"/>
      <protection hidden="1"/>
    </xf>
    <xf numFmtId="0" fontId="23" fillId="3" borderId="0" xfId="0" applyFont="1" applyFill="1" applyAlignment="1" applyProtection="1">
      <alignment horizontal="center" vertical="center"/>
      <protection hidden="1"/>
    </xf>
    <xf numFmtId="0" fontId="24" fillId="3" borderId="0" xfId="0" applyFont="1" applyFill="1" applyAlignment="1" applyProtection="1">
      <alignment horizontal="center" vertical="center"/>
      <protection hidden="1"/>
    </xf>
    <xf numFmtId="2" fontId="24" fillId="3" borderId="0" xfId="0" applyNumberFormat="1" applyFont="1" applyFill="1" applyAlignment="1" applyProtection="1">
      <alignment horizontal="center" vertical="center"/>
      <protection hidden="1"/>
    </xf>
    <xf numFmtId="1" fontId="24" fillId="3" borderId="0" xfId="0" applyNumberFormat="1" applyFont="1" applyFill="1" applyAlignment="1" applyProtection="1">
      <alignment horizontal="center" vertical="center" wrapText="1"/>
      <protection hidden="1"/>
    </xf>
    <xf numFmtId="1" fontId="24" fillId="3" borderId="0" xfId="0" applyNumberFormat="1" applyFont="1" applyFill="1" applyAlignment="1" applyProtection="1">
      <alignment horizontal="center" vertical="center"/>
      <protection hidden="1"/>
    </xf>
    <xf numFmtId="0" fontId="25" fillId="3" borderId="0" xfId="0" applyFont="1" applyFill="1" applyAlignment="1" applyProtection="1">
      <alignment horizontal="center" vertical="center"/>
      <protection hidden="1"/>
    </xf>
    <xf numFmtId="164" fontId="14" fillId="0" borderId="1" xfId="0" applyNumberFormat="1" applyFont="1" applyBorder="1" applyAlignment="1" applyProtection="1">
      <alignment horizontal="center" vertical="center" wrapText="1"/>
      <protection locked="0" hidden="1"/>
    </xf>
    <xf numFmtId="1" fontId="14" fillId="3" borderId="0" xfId="0" applyNumberFormat="1" applyFont="1" applyFill="1" applyAlignment="1" applyProtection="1">
      <alignment horizontal="center" vertical="center"/>
      <protection hidden="1"/>
    </xf>
    <xf numFmtId="0" fontId="0" fillId="3" borderId="0" xfId="0" applyFill="1" applyAlignment="1" applyProtection="1">
      <alignment horizontal="left" vertical="center"/>
      <protection hidden="1"/>
    </xf>
    <xf numFmtId="164" fontId="14" fillId="3" borderId="0" xfId="0" applyNumberFormat="1" applyFont="1" applyFill="1" applyAlignment="1" applyProtection="1">
      <alignment horizontal="center" vertical="center" wrapText="1"/>
      <protection hidden="1"/>
    </xf>
    <xf numFmtId="0" fontId="14" fillId="3" borderId="0" xfId="0" applyFont="1" applyFill="1" applyAlignment="1" applyProtection="1">
      <alignment horizontal="right" vertical="center"/>
      <protection hidden="1"/>
    </xf>
    <xf numFmtId="0" fontId="26" fillId="3" borderId="0" xfId="0" applyFont="1" applyFill="1" applyAlignment="1" applyProtection="1">
      <alignment horizontal="right" vertical="center"/>
      <protection hidden="1"/>
    </xf>
    <xf numFmtId="1" fontId="14" fillId="3" borderId="0" xfId="0" applyNumberFormat="1" applyFont="1" applyFill="1" applyAlignment="1" applyProtection="1">
      <alignment horizontal="center" vertical="center" wrapText="1"/>
      <protection hidden="1"/>
    </xf>
    <xf numFmtId="0" fontId="14" fillId="2" borderId="0" xfId="0" applyFont="1" applyFill="1" applyAlignment="1" applyProtection="1">
      <alignment horizontal="center" vertical="top"/>
      <protection hidden="1"/>
    </xf>
    <xf numFmtId="0" fontId="14" fillId="2" borderId="0" xfId="0" applyFont="1" applyFill="1" applyAlignment="1" applyProtection="1">
      <alignment horizontal="left" vertical="center"/>
      <protection hidden="1"/>
    </xf>
    <xf numFmtId="0" fontId="0" fillId="2" borderId="0" xfId="0" applyFill="1" applyAlignment="1" applyProtection="1">
      <alignment horizontal="left" vertical="center"/>
      <protection hidden="1"/>
    </xf>
    <xf numFmtId="0" fontId="14" fillId="2" borderId="0" xfId="0" applyFont="1" applyFill="1" applyAlignment="1" applyProtection="1">
      <alignment horizontal="center" vertical="center"/>
      <protection hidden="1"/>
    </xf>
    <xf numFmtId="0" fontId="14" fillId="2" borderId="0" xfId="0" applyFont="1" applyFill="1" applyAlignment="1" applyProtection="1">
      <alignment horizontal="right" vertical="center"/>
      <protection hidden="1"/>
    </xf>
    <xf numFmtId="0" fontId="0" fillId="2" borderId="0" xfId="0" applyFill="1" applyAlignment="1" applyProtection="1">
      <alignment horizontal="right" vertical="center"/>
      <protection hidden="1"/>
    </xf>
    <xf numFmtId="2" fontId="14" fillId="2" borderId="0" xfId="0" applyNumberFormat="1" applyFont="1" applyFill="1" applyAlignment="1" applyProtection="1">
      <alignment horizontal="center" vertical="center"/>
      <protection hidden="1"/>
    </xf>
    <xf numFmtId="0" fontId="0" fillId="2" borderId="0" xfId="0" applyFill="1" applyAlignment="1" applyProtection="1">
      <alignment horizontal="center" vertical="center"/>
      <protection hidden="1"/>
    </xf>
    <xf numFmtId="1" fontId="14" fillId="2" borderId="0" xfId="0" applyNumberFormat="1" applyFont="1" applyFill="1" applyAlignment="1" applyProtection="1">
      <alignment horizontal="center" vertical="center"/>
      <protection hidden="1"/>
    </xf>
    <xf numFmtId="1" fontId="14" fillId="2" borderId="0" xfId="0" applyNumberFormat="1" applyFont="1" applyFill="1" applyAlignment="1" applyProtection="1">
      <alignment horizontal="center" vertical="top"/>
      <protection hidden="1"/>
    </xf>
    <xf numFmtId="0" fontId="0" fillId="3" borderId="0" xfId="0" applyFill="1" applyAlignment="1" applyProtection="1">
      <alignment horizontal="right" vertical="center"/>
      <protection hidden="1"/>
    </xf>
    <xf numFmtId="2" fontId="14" fillId="3" borderId="0" xfId="0" applyNumberFormat="1" applyFont="1" applyFill="1" applyAlignment="1" applyProtection="1">
      <alignment horizontal="center" vertical="center"/>
      <protection hidden="1"/>
    </xf>
    <xf numFmtId="0" fontId="0" fillId="3" borderId="0" xfId="0" applyFill="1" applyAlignment="1" applyProtection="1">
      <alignment horizontal="center" vertical="center"/>
      <protection hidden="1"/>
    </xf>
    <xf numFmtId="1" fontId="14" fillId="3" borderId="0" xfId="0" applyNumberFormat="1" applyFont="1" applyFill="1" applyAlignment="1" applyProtection="1">
      <alignment horizontal="center" vertical="top"/>
      <protection hidden="1"/>
    </xf>
    <xf numFmtId="1" fontId="27" fillId="3" borderId="0" xfId="0" applyNumberFormat="1" applyFont="1" applyFill="1" applyAlignment="1" applyProtection="1">
      <alignment horizontal="left" vertical="center"/>
      <protection hidden="1"/>
    </xf>
    <xf numFmtId="1" fontId="14" fillId="3" borderId="0" xfId="0" applyNumberFormat="1" applyFont="1" applyFill="1" applyAlignment="1" applyProtection="1">
      <alignment horizontal="left" vertical="center" wrapText="1"/>
      <protection hidden="1"/>
    </xf>
    <xf numFmtId="1" fontId="14" fillId="3" borderId="0" xfId="0" applyNumberFormat="1" applyFont="1" applyFill="1" applyAlignment="1" applyProtection="1">
      <alignment horizontal="right" vertical="center" wrapText="1"/>
      <protection hidden="1"/>
    </xf>
    <xf numFmtId="1" fontId="14" fillId="3" borderId="0" xfId="0" applyNumberFormat="1" applyFont="1" applyFill="1" applyAlignment="1" applyProtection="1">
      <alignment horizontal="right" vertical="center"/>
      <protection hidden="1"/>
    </xf>
    <xf numFmtId="0" fontId="26" fillId="3" borderId="0" xfId="0" applyFont="1" applyFill="1" applyAlignment="1" applyProtection="1">
      <alignment horizontal="left" vertical="center"/>
      <protection hidden="1"/>
    </xf>
    <xf numFmtId="0" fontId="26" fillId="3" borderId="0" xfId="0" applyFont="1" applyFill="1" applyAlignment="1" applyProtection="1">
      <protection hidden="1"/>
    </xf>
    <xf numFmtId="14" fontId="14" fillId="0" borderId="1" xfId="0" applyNumberFormat="1" applyFont="1" applyBorder="1" applyAlignment="1" applyProtection="1">
      <alignment horizontal="center" vertical="center"/>
      <protection locked="0" hidden="1"/>
    </xf>
    <xf numFmtId="0" fontId="14" fillId="5" borderId="0" xfId="0" applyFont="1" applyFill="1" applyProtection="1">
      <protection hidden="1"/>
    </xf>
    <xf numFmtId="0" fontId="14" fillId="0" borderId="0" xfId="0" applyFont="1" applyAlignment="1" applyProtection="1">
      <alignment horizontal="center" vertical="center"/>
      <protection hidden="1"/>
    </xf>
    <xf numFmtId="0" fontId="26" fillId="0" borderId="0" xfId="0" applyFont="1" applyBorder="1" applyAlignment="1" applyProtection="1">
      <alignment horizontal="center" vertical="center"/>
      <protection hidden="1"/>
    </xf>
    <xf numFmtId="0" fontId="14" fillId="0" borderId="6" xfId="0" applyFont="1" applyBorder="1" applyAlignment="1" applyProtection="1">
      <alignment horizontal="center" vertical="center"/>
      <protection locked="0" hidden="1"/>
    </xf>
    <xf numFmtId="0" fontId="14" fillId="0" borderId="0" xfId="0" applyFont="1" applyBorder="1" applyAlignment="1" applyProtection="1">
      <alignment horizontal="center" vertical="center"/>
      <protection locked="0" hidden="1"/>
    </xf>
    <xf numFmtId="164" fontId="14" fillId="0" borderId="7" xfId="0" applyNumberFormat="1" applyFont="1" applyBorder="1" applyAlignment="1" applyProtection="1">
      <alignment horizontal="center" vertical="center"/>
      <protection locked="0" hidden="1"/>
    </xf>
    <xf numFmtId="164" fontId="14" fillId="0" borderId="0" xfId="0" applyNumberFormat="1" applyFont="1" applyBorder="1" applyAlignment="1" applyProtection="1">
      <alignment horizontal="center" vertical="center"/>
      <protection locked="0" hidden="1"/>
    </xf>
    <xf numFmtId="0" fontId="14" fillId="0" borderId="7" xfId="0" applyFont="1" applyBorder="1" applyAlignment="1" applyProtection="1">
      <alignment horizontal="center" vertical="center"/>
      <protection locked="0" hidden="1"/>
    </xf>
    <xf numFmtId="0" fontId="14" fillId="0" borderId="0" xfId="0" applyFont="1" applyBorder="1" applyAlignment="1" applyProtection="1">
      <alignment horizontal="center" vertical="center"/>
      <protection locked="0" hidden="1"/>
    </xf>
    <xf numFmtId="1" fontId="14" fillId="0" borderId="7" xfId="0" applyNumberFormat="1" applyFont="1" applyBorder="1" applyAlignment="1" applyProtection="1">
      <alignment horizontal="center" vertical="center"/>
      <protection locked="0" hidden="1"/>
    </xf>
    <xf numFmtId="1" fontId="14" fillId="0" borderId="0" xfId="0" applyNumberFormat="1" applyFont="1" applyBorder="1" applyAlignment="1" applyProtection="1">
      <alignment horizontal="center" vertical="center"/>
      <protection locked="0" hidden="1"/>
    </xf>
    <xf numFmtId="0" fontId="25" fillId="0" borderId="0" xfId="0" applyFont="1" applyAlignment="1" applyProtection="1">
      <alignment horizontal="center" vertical="center"/>
      <protection hidden="1"/>
    </xf>
    <xf numFmtId="2" fontId="1" fillId="3" borderId="14" xfId="0" applyNumberFormat="1" applyFont="1" applyFill="1" applyBorder="1" applyAlignment="1" applyProtection="1">
      <alignment horizontal="center" vertical="center"/>
      <protection hidden="1"/>
    </xf>
    <xf numFmtId="164" fontId="1" fillId="3" borderId="14" xfId="0" applyNumberFormat="1" applyFont="1" applyFill="1" applyBorder="1" applyAlignment="1" applyProtection="1">
      <alignment horizontal="center" vertical="center"/>
      <protection hidden="1"/>
    </xf>
    <xf numFmtId="0" fontId="30" fillId="0" borderId="15" xfId="0" applyFont="1" applyBorder="1"/>
    <xf numFmtId="0" fontId="30" fillId="0" borderId="0" xfId="0" applyFont="1"/>
    <xf numFmtId="0" fontId="30" fillId="0" borderId="15" xfId="0" applyFont="1" applyBorder="1" applyAlignment="1">
      <alignment horizontal="center" vertical="center"/>
    </xf>
    <xf numFmtId="0" fontId="0" fillId="0" borderId="0" xfId="0" applyAlignment="1">
      <alignment horizontal="left" vertical="top" wrapText="1"/>
    </xf>
    <xf numFmtId="0" fontId="31" fillId="3" borderId="10" xfId="1" applyFont="1" applyFill="1" applyBorder="1" applyAlignment="1" applyProtection="1">
      <alignment horizontal="center" vertical="center"/>
      <protection hidden="1"/>
    </xf>
    <xf numFmtId="0" fontId="34" fillId="2" borderId="0" xfId="0" applyFont="1" applyFill="1" applyAlignment="1" applyProtection="1">
      <alignment horizontal="center" vertical="center"/>
      <protection hidden="1"/>
    </xf>
    <xf numFmtId="0" fontId="34" fillId="0" borderId="0" xfId="0" applyFont="1" applyAlignment="1" applyProtection="1">
      <alignment horizontal="center" vertical="center"/>
      <protection hidden="1"/>
    </xf>
    <xf numFmtId="0" fontId="35" fillId="0" borderId="0" xfId="0" applyFont="1"/>
    <xf numFmtId="0" fontId="34" fillId="3" borderId="0" xfId="0" applyFont="1" applyFill="1" applyAlignment="1" applyProtection="1">
      <alignment horizontal="center" vertical="center"/>
      <protection hidden="1"/>
    </xf>
    <xf numFmtId="0" fontId="34" fillId="3" borderId="0" xfId="0" applyFont="1" applyFill="1" applyAlignment="1" applyProtection="1">
      <alignment horizontal="right" vertical="center"/>
      <protection hidden="1"/>
    </xf>
    <xf numFmtId="0" fontId="34" fillId="3" borderId="0" xfId="0" applyFont="1" applyFill="1" applyAlignment="1" applyProtection="1">
      <alignment vertical="center"/>
      <protection hidden="1"/>
    </xf>
    <xf numFmtId="0" fontId="34" fillId="3" borderId="0" xfId="0" applyFont="1" applyFill="1" applyAlignment="1" applyProtection="1">
      <alignment horizontal="right" vertical="center" indent="3"/>
      <protection hidden="1"/>
    </xf>
    <xf numFmtId="0" fontId="34" fillId="3" borderId="0" xfId="0" applyFont="1" applyFill="1" applyAlignment="1" applyProtection="1">
      <alignment horizontal="left" vertical="center" indent="3"/>
      <protection hidden="1"/>
    </xf>
    <xf numFmtId="1" fontId="34" fillId="0" borderId="1" xfId="0" applyNumberFormat="1" applyFont="1" applyBorder="1" applyAlignment="1" applyProtection="1">
      <alignment horizontal="center" vertical="center" wrapText="1"/>
      <protection locked="0" hidden="1"/>
    </xf>
    <xf numFmtId="0" fontId="37" fillId="3" borderId="0" xfId="0" applyFont="1" applyFill="1" applyAlignment="1">
      <alignment horizontal="center" vertical="center" wrapText="1"/>
    </xf>
    <xf numFmtId="0" fontId="34" fillId="3" borderId="0" xfId="0" applyFont="1" applyFill="1" applyAlignment="1" applyProtection="1">
      <alignment horizontal="left" vertical="center"/>
      <protection hidden="1"/>
    </xf>
    <xf numFmtId="1" fontId="38" fillId="0" borderId="1" xfId="0" applyNumberFormat="1" applyFont="1" applyBorder="1" applyAlignment="1" applyProtection="1">
      <alignment horizontal="center" vertical="center"/>
      <protection locked="0" hidden="1"/>
    </xf>
    <xf numFmtId="1" fontId="38" fillId="3" borderId="0" xfId="0" applyNumberFormat="1" applyFont="1" applyFill="1" applyAlignment="1" applyProtection="1">
      <alignment horizontal="left" vertical="center" indent="1"/>
      <protection hidden="1"/>
    </xf>
    <xf numFmtId="0" fontId="34" fillId="3" borderId="0" xfId="0" applyFont="1" applyFill="1" applyAlignment="1" applyProtection="1">
      <alignment horizontal="center"/>
      <protection hidden="1"/>
    </xf>
    <xf numFmtId="0" fontId="34" fillId="3" borderId="0" xfId="0" applyFont="1" applyFill="1" applyAlignment="1" applyProtection="1">
      <alignment horizontal="left"/>
      <protection hidden="1"/>
    </xf>
    <xf numFmtId="0" fontId="34" fillId="3" borderId="0" xfId="0" applyFont="1" applyFill="1" applyAlignment="1" applyProtection="1">
      <alignment horizontal="left" wrapText="1"/>
      <protection hidden="1"/>
    </xf>
    <xf numFmtId="1" fontId="39" fillId="3" borderId="0" xfId="0" applyNumberFormat="1" applyFont="1" applyFill="1" applyAlignment="1" applyProtection="1">
      <alignment horizontal="center"/>
      <protection hidden="1"/>
    </xf>
    <xf numFmtId="0" fontId="34" fillId="2" borderId="0" xfId="0" applyFont="1" applyFill="1" applyAlignment="1" applyProtection="1">
      <alignment horizontal="center" vertical="top"/>
      <protection hidden="1"/>
    </xf>
    <xf numFmtId="0" fontId="34" fillId="3" borderId="0" xfId="0" applyFont="1" applyFill="1" applyAlignment="1" applyProtection="1">
      <alignment horizontal="center" vertical="top"/>
      <protection hidden="1"/>
    </xf>
    <xf numFmtId="0" fontId="34" fillId="3" borderId="0" xfId="0" applyFont="1" applyFill="1" applyAlignment="1" applyProtection="1">
      <alignment horizontal="center" vertical="top" wrapText="1"/>
      <protection hidden="1"/>
    </xf>
    <xf numFmtId="1" fontId="34" fillId="3" borderId="0" xfId="0" applyNumberFormat="1" applyFont="1" applyFill="1" applyBorder="1" applyAlignment="1" applyProtection="1">
      <alignment horizontal="center" vertical="center"/>
      <protection hidden="1"/>
    </xf>
    <xf numFmtId="1" fontId="40" fillId="3" borderId="0" xfId="0" applyNumberFormat="1" applyFont="1" applyFill="1" applyBorder="1" applyAlignment="1" applyProtection="1">
      <alignment horizontal="center" vertical="center" wrapText="1"/>
      <protection hidden="1"/>
    </xf>
    <xf numFmtId="0" fontId="40" fillId="3" borderId="0" xfId="0" applyFont="1" applyFill="1" applyBorder="1" applyAlignment="1" applyProtection="1">
      <alignment horizontal="center" vertical="center" wrapText="1"/>
      <protection hidden="1"/>
    </xf>
    <xf numFmtId="0" fontId="34" fillId="3" borderId="0" xfId="1" applyFont="1" applyFill="1" applyBorder="1" applyAlignment="1" applyProtection="1">
      <alignment horizontal="center" vertical="center"/>
      <protection hidden="1"/>
    </xf>
    <xf numFmtId="0" fontId="37" fillId="3" borderId="0" xfId="0" applyFont="1" applyFill="1" applyAlignment="1"/>
    <xf numFmtId="0" fontId="34" fillId="0" borderId="0" xfId="0" applyFont="1" applyAlignment="1" applyProtection="1">
      <alignment horizontal="center" vertical="top"/>
      <protection hidden="1"/>
    </xf>
    <xf numFmtId="1" fontId="34" fillId="0" borderId="1" xfId="0" applyNumberFormat="1" applyFont="1" applyBorder="1" applyAlignment="1" applyProtection="1">
      <alignment horizontal="center" vertical="center"/>
      <protection locked="0" hidden="1"/>
    </xf>
    <xf numFmtId="1" fontId="34" fillId="3" borderId="11" xfId="0" applyNumberFormat="1" applyFont="1" applyFill="1" applyBorder="1" applyAlignment="1" applyProtection="1">
      <alignment horizontal="center" vertical="center"/>
      <protection hidden="1"/>
    </xf>
    <xf numFmtId="1" fontId="34" fillId="3" borderId="12" xfId="0" applyNumberFormat="1" applyFont="1" applyFill="1" applyBorder="1" applyAlignment="1" applyProtection="1">
      <alignment horizontal="center" vertical="center"/>
      <protection hidden="1"/>
    </xf>
    <xf numFmtId="0" fontId="34" fillId="3" borderId="0" xfId="0" applyFont="1" applyFill="1" applyAlignment="1" applyProtection="1">
      <alignment horizontal="center" vertical="center" wrapText="1"/>
      <protection hidden="1"/>
    </xf>
    <xf numFmtId="1" fontId="34" fillId="3" borderId="0" xfId="0" applyNumberFormat="1" applyFont="1" applyFill="1" applyAlignment="1" applyProtection="1">
      <alignment horizontal="center" vertical="center"/>
      <protection hidden="1"/>
    </xf>
    <xf numFmtId="0" fontId="34" fillId="3" borderId="0" xfId="0" applyFont="1" applyFill="1" applyAlignment="1" applyProtection="1">
      <alignment horizontal="left" vertical="top" indent="1"/>
      <protection hidden="1"/>
    </xf>
    <xf numFmtId="1" fontId="34" fillId="3" borderId="13" xfId="0" applyNumberFormat="1" applyFont="1" applyFill="1" applyBorder="1" applyAlignment="1" applyProtection="1">
      <alignment horizontal="center" vertical="center"/>
      <protection hidden="1"/>
    </xf>
    <xf numFmtId="0" fontId="34" fillId="3" borderId="0" xfId="0" applyFont="1" applyFill="1" applyAlignment="1" applyProtection="1">
      <alignment horizontal="left" vertical="center" wrapText="1" indent="1"/>
      <protection hidden="1"/>
    </xf>
    <xf numFmtId="49" fontId="34" fillId="3" borderId="0" xfId="0" applyNumberFormat="1" applyFont="1" applyFill="1" applyAlignment="1" applyProtection="1">
      <alignment horizontal="center" vertical="center" wrapText="1"/>
      <protection hidden="1"/>
    </xf>
    <xf numFmtId="1" fontId="38" fillId="3" borderId="0" xfId="0" applyNumberFormat="1" applyFont="1" applyFill="1" applyAlignment="1" applyProtection="1">
      <alignment horizontal="center" vertical="center"/>
      <protection hidden="1"/>
    </xf>
    <xf numFmtId="0" fontId="36" fillId="0" borderId="0" xfId="0" applyFont="1" applyAlignment="1" applyProtection="1">
      <alignment horizontal="center" vertical="center"/>
      <protection hidden="1"/>
    </xf>
    <xf numFmtId="0" fontId="34" fillId="2" borderId="0" xfId="0" applyFont="1" applyFill="1" applyBorder="1" applyAlignment="1" applyProtection="1">
      <alignment horizontal="right" vertical="center"/>
      <protection hidden="1"/>
    </xf>
    <xf numFmtId="0" fontId="34" fillId="8" borderId="0" xfId="0" applyFont="1" applyFill="1" applyAlignment="1" applyProtection="1">
      <alignment horizontal="center" vertical="center"/>
      <protection hidden="1"/>
    </xf>
    <xf numFmtId="0" fontId="34" fillId="9" borderId="0" xfId="0" applyFont="1" applyFill="1" applyBorder="1" applyAlignment="1" applyProtection="1">
      <alignment horizontal="right" vertical="center"/>
      <protection hidden="1"/>
    </xf>
    <xf numFmtId="0" fontId="43" fillId="3" borderId="0" xfId="0" applyFont="1" applyFill="1" applyAlignment="1" applyProtection="1">
      <alignment horizontal="center" vertical="center" wrapText="1"/>
      <protection hidden="1"/>
    </xf>
    <xf numFmtId="0" fontId="43" fillId="3" borderId="0" xfId="0" applyFont="1" applyFill="1" applyAlignment="1" applyProtection="1">
      <alignment horizontal="center" vertical="center"/>
      <protection hidden="1"/>
    </xf>
    <xf numFmtId="1" fontId="43" fillId="3" borderId="0" xfId="0" applyNumberFormat="1" applyFont="1" applyFill="1" applyAlignment="1" applyProtection="1">
      <alignment horizontal="center" vertical="center"/>
      <protection hidden="1"/>
    </xf>
    <xf numFmtId="1" fontId="43" fillId="3" borderId="0" xfId="0" applyNumberFormat="1" applyFont="1" applyFill="1" applyAlignment="1" applyProtection="1">
      <alignment horizontal="center" vertical="center" wrapText="1"/>
      <protection hidden="1"/>
    </xf>
    <xf numFmtId="0" fontId="43" fillId="3" borderId="0" xfId="0" applyFont="1" applyFill="1" applyAlignment="1" applyProtection="1">
      <alignment vertical="top"/>
      <protection hidden="1"/>
    </xf>
    <xf numFmtId="0" fontId="43" fillId="3" borderId="0" xfId="0" applyFont="1" applyFill="1" applyAlignment="1" applyProtection="1">
      <alignment horizontal="center" vertical="top" wrapText="1"/>
      <protection hidden="1"/>
    </xf>
    <xf numFmtId="0" fontId="43" fillId="3" borderId="0" xfId="0" applyFont="1" applyFill="1" applyAlignment="1" applyProtection="1">
      <alignment horizontal="center" vertical="top"/>
      <protection hidden="1"/>
    </xf>
    <xf numFmtId="1" fontId="43" fillId="3" borderId="0" xfId="0" applyNumberFormat="1" applyFont="1" applyFill="1" applyAlignment="1" applyProtection="1">
      <alignment horizontal="center" vertical="top"/>
      <protection hidden="1"/>
    </xf>
    <xf numFmtId="49" fontId="3" fillId="2" borderId="0" xfId="0" applyNumberFormat="1" applyFont="1" applyFill="1" applyBorder="1" applyAlignment="1" applyProtection="1">
      <alignment horizontal="left" vertical="center"/>
      <protection hidden="1"/>
    </xf>
    <xf numFmtId="0" fontId="4" fillId="2" borderId="0" xfId="0" applyFont="1" applyFill="1" applyBorder="1" applyAlignment="1" applyProtection="1">
      <alignment horizontal="right" vertical="center" indent="1"/>
      <protection hidden="1"/>
    </xf>
    <xf numFmtId="0" fontId="1" fillId="0" borderId="0" xfId="0" applyFont="1" applyBorder="1" applyAlignment="1" applyProtection="1">
      <alignment horizontal="center" vertical="center"/>
      <protection locked="0" hidden="1"/>
    </xf>
    <xf numFmtId="0" fontId="6" fillId="3" borderId="0" xfId="0" applyFont="1" applyFill="1" applyBorder="1" applyAlignment="1" applyProtection="1">
      <alignment horizontal="left" vertical="center" wrapText="1"/>
      <protection hidden="1"/>
    </xf>
    <xf numFmtId="49" fontId="1" fillId="0" borderId="1" xfId="0" applyNumberFormat="1" applyFont="1" applyBorder="1" applyAlignment="1" applyProtection="1">
      <alignment horizontal="left" vertical="center" wrapText="1" indent="1"/>
      <protection locked="0" hidden="1"/>
    </xf>
    <xf numFmtId="49" fontId="9" fillId="0" borderId="1" xfId="0" applyNumberFormat="1" applyFont="1" applyBorder="1" applyAlignment="1" applyProtection="1">
      <alignment horizontal="left" vertical="center" wrapText="1" indent="1"/>
      <protection locked="0" hidden="1"/>
    </xf>
    <xf numFmtId="49" fontId="10" fillId="0" borderId="1" xfId="0" applyNumberFormat="1" applyFont="1" applyBorder="1" applyAlignment="1" applyProtection="1">
      <alignment horizontal="left" vertical="center" wrapText="1" indent="1"/>
      <protection locked="0" hidden="1"/>
    </xf>
    <xf numFmtId="0" fontId="12" fillId="2" borderId="0" xfId="0" applyFont="1" applyFill="1" applyBorder="1" applyAlignment="1" applyProtection="1">
      <alignment horizontal="center" vertical="center"/>
      <protection hidden="1"/>
    </xf>
    <xf numFmtId="0" fontId="1" fillId="0" borderId="0" xfId="0" applyFont="1" applyBorder="1" applyAlignment="1" applyProtection="1">
      <alignment horizontal="center" vertical="center"/>
      <protection locked="0"/>
    </xf>
    <xf numFmtId="49" fontId="15" fillId="3" borderId="0" xfId="0" applyNumberFormat="1" applyFont="1" applyFill="1" applyBorder="1" applyAlignment="1" applyProtection="1">
      <alignment horizontal="right" vertical="center"/>
      <protection hidden="1"/>
    </xf>
    <xf numFmtId="164" fontId="6" fillId="3" borderId="0" xfId="0" applyNumberFormat="1" applyFont="1" applyFill="1" applyBorder="1" applyAlignment="1" applyProtection="1">
      <alignment horizontal="right" vertical="center" indent="3"/>
      <protection hidden="1"/>
    </xf>
    <xf numFmtId="164" fontId="1" fillId="0" borderId="1" xfId="0" applyNumberFormat="1" applyFont="1" applyBorder="1" applyAlignment="1" applyProtection="1">
      <alignment horizontal="center" vertical="center"/>
      <protection locked="0"/>
    </xf>
    <xf numFmtId="0" fontId="1" fillId="0" borderId="1" xfId="0" applyFont="1" applyBorder="1" applyAlignment="1" applyProtection="1">
      <alignment horizontal="left" vertical="center" wrapText="1" indent="1"/>
      <protection locked="0"/>
    </xf>
    <xf numFmtId="49" fontId="1" fillId="0" borderId="1" xfId="0" applyNumberFormat="1" applyFont="1" applyBorder="1" applyAlignment="1" applyProtection="1">
      <alignment horizontal="left" vertical="center" wrapText="1" indent="1"/>
      <protection locked="0"/>
    </xf>
    <xf numFmtId="0" fontId="3" fillId="2" borderId="0" xfId="0" applyFont="1" applyFill="1" applyBorder="1" applyAlignment="1" applyProtection="1">
      <alignment horizontal="left" vertical="center" wrapText="1"/>
      <protection hidden="1"/>
    </xf>
    <xf numFmtId="0" fontId="6" fillId="3" borderId="3" xfId="0" applyFont="1" applyFill="1" applyBorder="1" applyAlignment="1" applyProtection="1">
      <alignment horizontal="right" vertical="center" indent="1"/>
      <protection hidden="1"/>
    </xf>
    <xf numFmtId="1" fontId="6" fillId="3" borderId="0" xfId="0" applyNumberFormat="1" applyFont="1" applyFill="1" applyBorder="1" applyAlignment="1" applyProtection="1">
      <alignment horizontal="center" vertical="center"/>
      <protection hidden="1"/>
    </xf>
    <xf numFmtId="0" fontId="6" fillId="3" borderId="0" xfId="0" applyFont="1" applyFill="1" applyBorder="1" applyAlignment="1" applyProtection="1">
      <alignment horizontal="right" vertical="center" wrapText="1"/>
      <protection hidden="1"/>
    </xf>
    <xf numFmtId="0" fontId="6" fillId="3" borderId="0" xfId="0" applyFont="1" applyFill="1" applyBorder="1" applyAlignment="1" applyProtection="1">
      <alignment horizontal="center" vertical="center" wrapText="1"/>
      <protection hidden="1"/>
    </xf>
    <xf numFmtId="0" fontId="6" fillId="3" borderId="0" xfId="0" applyFont="1" applyFill="1" applyBorder="1" applyAlignment="1" applyProtection="1">
      <alignment horizontal="center" vertical="center"/>
      <protection hidden="1"/>
    </xf>
    <xf numFmtId="0" fontId="6" fillId="3" borderId="0" xfId="0" applyFont="1" applyFill="1" applyBorder="1" applyAlignment="1" applyProtection="1">
      <alignment horizontal="right" vertical="center" indent="3"/>
      <protection hidden="1"/>
    </xf>
    <xf numFmtId="1" fontId="6" fillId="3" borderId="0" xfId="0" applyNumberFormat="1" applyFont="1" applyFill="1" applyBorder="1" applyAlignment="1" applyProtection="1">
      <alignment horizontal="right" vertical="center" indent="3"/>
      <protection hidden="1"/>
    </xf>
    <xf numFmtId="0" fontId="18" fillId="3" borderId="0" xfId="0" applyFont="1" applyFill="1" applyBorder="1" applyAlignment="1" applyProtection="1">
      <alignment horizontal="right" vertical="center" wrapText="1"/>
      <protection hidden="1"/>
    </xf>
    <xf numFmtId="0" fontId="6" fillId="3" borderId="3" xfId="0" applyFont="1" applyFill="1" applyBorder="1" applyAlignment="1" applyProtection="1">
      <alignment horizontal="center" vertical="center"/>
      <protection hidden="1"/>
    </xf>
    <xf numFmtId="0" fontId="6" fillId="3" borderId="5" xfId="0" applyFont="1" applyFill="1" applyBorder="1" applyAlignment="1" applyProtection="1">
      <alignment horizontal="center" vertical="center"/>
      <protection hidden="1"/>
    </xf>
    <xf numFmtId="0" fontId="6" fillId="3" borderId="0" xfId="0" applyFont="1" applyFill="1" applyBorder="1" applyAlignment="1" applyProtection="1">
      <alignment horizontal="left" vertical="center" indent="3"/>
      <protection hidden="1"/>
    </xf>
    <xf numFmtId="1" fontId="6" fillId="3" borderId="0" xfId="0" applyNumberFormat="1" applyFont="1" applyFill="1" applyBorder="1" applyAlignment="1" applyProtection="1">
      <alignment horizontal="right" vertical="center"/>
      <protection hidden="1"/>
    </xf>
    <xf numFmtId="0" fontId="6" fillId="3" borderId="0" xfId="0" applyFont="1" applyFill="1" applyBorder="1" applyAlignment="1" applyProtection="1">
      <alignment horizontal="left" vertical="center" wrapText="1" indent="1"/>
      <protection hidden="1"/>
    </xf>
    <xf numFmtId="0" fontId="16" fillId="3" borderId="0" xfId="0" applyFont="1" applyFill="1" applyBorder="1" applyAlignment="1" applyProtection="1">
      <alignment horizontal="center" vertical="center"/>
      <protection hidden="1"/>
    </xf>
    <xf numFmtId="0" fontId="20" fillId="3" borderId="0" xfId="0" applyFont="1" applyFill="1" applyBorder="1" applyAlignment="1" applyProtection="1">
      <alignment horizontal="center" vertical="center"/>
      <protection hidden="1"/>
    </xf>
    <xf numFmtId="0" fontId="21" fillId="2" borderId="0" xfId="0" applyFont="1" applyFill="1" applyBorder="1" applyAlignment="1" applyProtection="1">
      <alignment horizontal="left" vertical="center"/>
      <protection hidden="1"/>
    </xf>
    <xf numFmtId="0" fontId="22" fillId="2" borderId="0" xfId="0" applyFont="1" applyFill="1" applyBorder="1" applyAlignment="1" applyProtection="1">
      <alignment horizontal="right" vertical="center"/>
      <protection hidden="1"/>
    </xf>
    <xf numFmtId="49" fontId="14" fillId="0" borderId="1" xfId="0" applyNumberFormat="1" applyFont="1" applyBorder="1" applyAlignment="1" applyProtection="1">
      <alignment horizontal="left" vertical="center" indent="1"/>
      <protection locked="0" hidden="1"/>
    </xf>
    <xf numFmtId="0" fontId="14" fillId="3" borderId="0" xfId="0" applyFont="1" applyFill="1" applyBorder="1" applyAlignment="1" applyProtection="1">
      <alignment horizontal="left" vertical="center"/>
      <protection hidden="1"/>
    </xf>
    <xf numFmtId="0" fontId="14" fillId="3" borderId="0" xfId="0" applyFont="1" applyFill="1" applyBorder="1" applyAlignment="1" applyProtection="1">
      <alignment horizontal="right" vertical="center"/>
      <protection hidden="1"/>
    </xf>
    <xf numFmtId="0" fontId="14" fillId="3" borderId="0" xfId="0" applyFont="1" applyFill="1" applyBorder="1" applyAlignment="1" applyProtection="1">
      <alignment horizontal="center" vertical="center"/>
      <protection hidden="1"/>
    </xf>
    <xf numFmtId="1" fontId="14" fillId="3" borderId="0" xfId="0" applyNumberFormat="1" applyFont="1" applyFill="1" applyBorder="1" applyAlignment="1" applyProtection="1">
      <alignment horizontal="left" vertical="center"/>
      <protection hidden="1"/>
    </xf>
    <xf numFmtId="1" fontId="14" fillId="3" borderId="0" xfId="0" applyNumberFormat="1" applyFont="1" applyFill="1" applyBorder="1" applyAlignment="1" applyProtection="1">
      <alignment horizontal="center" vertical="center" wrapText="1"/>
      <protection hidden="1"/>
    </xf>
    <xf numFmtId="0" fontId="28" fillId="2" borderId="0" xfId="0" applyFont="1" applyFill="1" applyBorder="1" applyAlignment="1" applyProtection="1">
      <alignment horizontal="center" vertical="center"/>
      <protection hidden="1"/>
    </xf>
    <xf numFmtId="0" fontId="14" fillId="0" borderId="1" xfId="0" applyFont="1" applyBorder="1" applyAlignment="1" applyProtection="1">
      <alignment horizontal="left" vertical="center" indent="1"/>
      <protection locked="0" hidden="1"/>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0" xfId="0" applyFont="1" applyAlignment="1">
      <alignment horizontal="left" vertical="top" wrapText="1"/>
    </xf>
    <xf numFmtId="0" fontId="0" fillId="0" borderId="0" xfId="0" applyAlignment="1">
      <alignment horizontal="left" vertical="top" wrapText="1"/>
    </xf>
    <xf numFmtId="0" fontId="14" fillId="0" borderId="6" xfId="0" applyFont="1" applyBorder="1" applyAlignment="1" applyProtection="1">
      <alignment horizontal="center" vertical="center"/>
      <protection hidden="1"/>
    </xf>
    <xf numFmtId="0" fontId="14" fillId="0" borderId="6" xfId="0" applyFont="1" applyBorder="1" applyAlignment="1" applyProtection="1">
      <alignment horizontal="left" vertical="center" indent="1"/>
      <protection locked="0" hidden="1"/>
    </xf>
    <xf numFmtId="0" fontId="14" fillId="0" borderId="6" xfId="0" applyFont="1" applyBorder="1" applyAlignment="1" applyProtection="1">
      <alignment horizontal="left" vertical="center" indent="1"/>
      <protection hidden="1"/>
    </xf>
    <xf numFmtId="0" fontId="34" fillId="2" borderId="0" xfId="0" applyFont="1" applyFill="1" applyBorder="1" applyAlignment="1" applyProtection="1">
      <alignment horizontal="center" vertical="center"/>
      <protection hidden="1"/>
    </xf>
    <xf numFmtId="0" fontId="36" fillId="2" borderId="0" xfId="0" applyFont="1" applyFill="1" applyBorder="1" applyAlignment="1" applyProtection="1">
      <alignment horizontal="left" vertical="center"/>
      <protection hidden="1"/>
    </xf>
    <xf numFmtId="0" fontId="34" fillId="3" borderId="0" xfId="0" applyFont="1" applyFill="1" applyBorder="1" applyAlignment="1" applyProtection="1">
      <alignment horizontal="left" vertical="center"/>
      <protection hidden="1"/>
    </xf>
    <xf numFmtId="0" fontId="34" fillId="6" borderId="1" xfId="0" applyFont="1" applyFill="1" applyBorder="1" applyAlignment="1" applyProtection="1">
      <alignment horizontal="center" vertical="center"/>
      <protection locked="0" hidden="1"/>
    </xf>
    <xf numFmtId="0" fontId="34" fillId="3" borderId="0" xfId="0" applyFont="1" applyFill="1" applyBorder="1" applyAlignment="1" applyProtection="1">
      <alignment horizontal="right" vertical="center" wrapText="1" indent="3"/>
      <protection hidden="1"/>
    </xf>
    <xf numFmtId="0" fontId="34" fillId="3" borderId="8" xfId="0" applyFont="1" applyFill="1" applyBorder="1" applyAlignment="1" applyProtection="1">
      <alignment horizontal="right" vertical="center" wrapText="1" indent="4"/>
      <protection hidden="1"/>
    </xf>
    <xf numFmtId="0" fontId="34" fillId="3" borderId="0" xfId="0" applyFont="1" applyFill="1" applyBorder="1" applyAlignment="1" applyProtection="1">
      <alignment horizontal="right" vertical="center" wrapText="1" indent="4"/>
      <protection hidden="1"/>
    </xf>
    <xf numFmtId="0" fontId="42" fillId="2" borderId="0" xfId="0" applyFont="1" applyFill="1" applyBorder="1" applyAlignment="1" applyProtection="1">
      <alignment horizontal="right" vertical="center"/>
      <protection hidden="1"/>
    </xf>
    <xf numFmtId="0" fontId="0" fillId="0" borderId="0" xfId="0" applyAlignment="1">
      <alignment vertical="center"/>
    </xf>
    <xf numFmtId="0" fontId="34" fillId="3" borderId="0" xfId="0" applyFont="1" applyFill="1" applyBorder="1" applyAlignment="1" applyProtection="1">
      <alignment horizontal="center" vertical="center"/>
      <protection hidden="1"/>
    </xf>
    <xf numFmtId="0" fontId="36" fillId="3" borderId="0" xfId="0" applyFont="1" applyFill="1" applyBorder="1" applyAlignment="1" applyProtection="1">
      <alignment horizontal="left"/>
      <protection hidden="1"/>
    </xf>
    <xf numFmtId="0" fontId="34" fillId="3" borderId="0" xfId="0" applyFont="1" applyFill="1" applyBorder="1" applyAlignment="1" applyProtection="1">
      <alignment horizontal="right"/>
      <protection hidden="1"/>
    </xf>
    <xf numFmtId="0" fontId="40" fillId="3" borderId="0" xfId="0" applyFont="1" applyFill="1" applyBorder="1" applyAlignment="1" applyProtection="1">
      <alignment horizontal="center" vertical="center" wrapText="1"/>
      <protection hidden="1"/>
    </xf>
    <xf numFmtId="49" fontId="34" fillId="0" borderId="1" xfId="0" applyNumberFormat="1" applyFont="1" applyBorder="1" applyAlignment="1" applyProtection="1">
      <alignment horizontal="left" vertical="center" indent="1"/>
      <protection locked="0" hidden="1"/>
    </xf>
    <xf numFmtId="1" fontId="34" fillId="7" borderId="1" xfId="0" applyNumberFormat="1" applyFont="1" applyFill="1" applyBorder="1" applyAlignment="1" applyProtection="1">
      <alignment horizontal="center" vertical="center"/>
      <protection locked="0" hidden="1"/>
    </xf>
    <xf numFmtId="0" fontId="43" fillId="3" borderId="0" xfId="0" applyFont="1" applyFill="1" applyBorder="1" applyAlignment="1" applyProtection="1">
      <alignment horizontal="center" vertical="center"/>
      <protection hidden="1"/>
    </xf>
    <xf numFmtId="0" fontId="44" fillId="3" borderId="0" xfId="1" applyFont="1" applyFill="1" applyBorder="1" applyAlignment="1" applyProtection="1">
      <alignment horizontal="center" vertical="center"/>
      <protection locked="0" hidden="1"/>
    </xf>
    <xf numFmtId="0" fontId="43" fillId="3" borderId="0" xfId="0" applyFont="1" applyFill="1" applyBorder="1" applyAlignment="1" applyProtection="1">
      <alignment horizontal="center" vertical="center" wrapText="1"/>
      <protection hidden="1"/>
    </xf>
    <xf numFmtId="49" fontId="34" fillId="0" borderId="9" xfId="0" applyNumberFormat="1" applyFont="1" applyBorder="1" applyAlignment="1" applyProtection="1">
      <alignment horizontal="left" vertical="center" indent="1"/>
      <protection locked="0" hidden="1"/>
    </xf>
    <xf numFmtId="0" fontId="41" fillId="3" borderId="0" xfId="0" applyFont="1" applyFill="1" applyBorder="1" applyAlignment="1" applyProtection="1">
      <alignment horizontal="left"/>
      <protection hidden="1"/>
    </xf>
    <xf numFmtId="0" fontId="34" fillId="3" borderId="0" xfId="0" applyFont="1" applyFill="1" applyBorder="1" applyAlignment="1" applyProtection="1">
      <alignment horizontal="left"/>
      <protection hidden="1"/>
    </xf>
    <xf numFmtId="0" fontId="43" fillId="3" borderId="0" xfId="0" applyFont="1" applyFill="1" applyBorder="1" applyAlignment="1" applyProtection="1">
      <alignment horizontal="center" vertical="top" wrapText="1"/>
      <protection hidden="1"/>
    </xf>
    <xf numFmtId="0" fontId="31" fillId="0" borderId="0" xfId="0" applyFont="1" applyBorder="1" applyAlignment="1" applyProtection="1">
      <alignment horizontal="left" vertical="top" wrapText="1"/>
      <protection hidden="1"/>
    </xf>
    <xf numFmtId="0" fontId="34" fillId="3" borderId="0" xfId="0" applyFont="1" applyFill="1" applyBorder="1" applyAlignment="1" applyProtection="1">
      <alignment horizontal="left" vertical="top" wrapText="1"/>
      <protection hidden="1"/>
    </xf>
    <xf numFmtId="0" fontId="35" fillId="0" borderId="0" xfId="0" applyFont="1" applyAlignment="1">
      <alignment horizontal="left" vertical="top"/>
    </xf>
    <xf numFmtId="0" fontId="34" fillId="3" borderId="10" xfId="0" applyFont="1" applyFill="1" applyBorder="1" applyAlignment="1" applyProtection="1">
      <alignment horizontal="left" vertical="center"/>
      <protection hidden="1"/>
    </xf>
    <xf numFmtId="0" fontId="35" fillId="0" borderId="10" xfId="0" applyFont="1" applyBorder="1" applyAlignment="1"/>
    <xf numFmtId="0" fontId="34" fillId="2" borderId="0" xfId="0" applyFont="1" applyFill="1" applyBorder="1" applyAlignment="1" applyProtection="1">
      <alignment horizontal="right" vertical="center"/>
      <protection hidden="1"/>
    </xf>
    <xf numFmtId="0" fontId="34" fillId="3" borderId="0" xfId="0" applyFont="1" applyFill="1" applyBorder="1" applyAlignment="1" applyProtection="1">
      <alignment horizontal="right" vertical="center"/>
      <protection hidden="1"/>
    </xf>
    <xf numFmtId="49" fontId="34" fillId="0" borderId="1" xfId="0" applyNumberFormat="1" applyFont="1" applyBorder="1" applyAlignment="1" applyProtection="1">
      <alignment horizontal="left" vertical="center" wrapText="1" indent="1"/>
      <protection locked="0" hidden="1"/>
    </xf>
    <xf numFmtId="0" fontId="34" fillId="3" borderId="0" xfId="0" applyFont="1" applyFill="1" applyBorder="1" applyAlignment="1" applyProtection="1">
      <alignment horizontal="left" vertical="center" indent="1"/>
      <protection hidden="1"/>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4BD97"/>
      <rgbColor rgb="FF948A54"/>
      <rgbColor rgb="FF9999FF"/>
      <rgbColor rgb="FF953735"/>
      <rgbColor rgb="FFFDFFEB"/>
      <rgbColor rgb="FFCCFFFF"/>
      <rgbColor rgb="FF660066"/>
      <rgbColor rgb="FFFF8080"/>
      <rgbColor rgb="FF0066CC"/>
      <rgbColor rgb="FFDDD9C3"/>
      <rgbColor rgb="FF000080"/>
      <rgbColor rgb="FFFF00FF"/>
      <rgbColor rgb="FFFFFF00"/>
      <rgbColor rgb="FF00FFFF"/>
      <rgbColor rgb="FF800080"/>
      <rgbColor rgb="FF800000"/>
      <rgbColor rgb="FF008080"/>
      <rgbColor rgb="FF0000FF"/>
      <rgbColor rgb="FF00CCFF"/>
      <rgbColor rgb="FFCCFFFF"/>
      <rgbColor rgb="FFECE8DC"/>
      <rgbColor rgb="FFFFFF99"/>
      <rgbColor rgb="FFB0CBE0"/>
      <rgbColor rgb="FFFF99CC"/>
      <rgbColor rgb="FFCC99FF"/>
      <rgbColor rgb="FFFAC090"/>
      <rgbColor rgb="FF3366FF"/>
      <rgbColor rgb="FF33CCCC"/>
      <rgbColor rgb="FF99CC00"/>
      <rgbColor rgb="FFFFCC00"/>
      <rgbColor rgb="FFFF9900"/>
      <rgbColor rgb="FFFF6600"/>
      <rgbColor rgb="FF666699"/>
      <rgbColor rgb="FF969696"/>
      <rgbColor rgb="FF07224D"/>
      <rgbColor rgb="FF339966"/>
      <rgbColor rgb="FF003300"/>
      <rgbColor rgb="FF333300"/>
      <rgbColor rgb="FF6E4B19"/>
      <rgbColor rgb="FF993366"/>
      <rgbColor rgb="FF333399"/>
      <rgbColor rgb="FF4A452A"/>
      <rgbColor rgb="00003366"/>
      <rgbColor rgb="00339966"/>
      <rgbColor rgb="00003300"/>
      <rgbColor rgb="00333300"/>
      <rgbColor rgb="00993300"/>
      <rgbColor rgb="00993366"/>
      <rgbColor rgb="00333399"/>
      <rgbColor rgb="00333333"/>
    </indexedColors>
    <mruColors>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372"/>
  <sheetViews>
    <sheetView showGridLines="0" showZeros="0" zoomScaleNormal="100" workbookViewId="0">
      <selection activeCell="U2" sqref="U2:W2"/>
    </sheetView>
  </sheetViews>
  <sheetFormatPr defaultColWidth="9.140625" defaultRowHeight="15" x14ac:dyDescent="0.25"/>
  <cols>
    <col min="1" max="1" width="2.7109375" style="1" customWidth="1"/>
    <col min="2" max="2" width="10.7109375" style="1" customWidth="1"/>
    <col min="3" max="3" width="12.7109375" style="1" customWidth="1"/>
    <col min="4" max="4" width="1.7109375" style="1" customWidth="1"/>
    <col min="5" max="5" width="10.7109375" style="1" customWidth="1"/>
    <col min="6" max="6" width="1.7109375" style="1" customWidth="1"/>
    <col min="7" max="7" width="10.7109375" style="1" customWidth="1"/>
    <col min="8" max="8" width="1.7109375" style="1" customWidth="1"/>
    <col min="9" max="9" width="12.7109375" style="1" customWidth="1"/>
    <col min="10" max="10" width="1.7109375" style="1" customWidth="1"/>
    <col min="11" max="11" width="12.7109375" style="1" customWidth="1"/>
    <col min="12" max="12" width="1.7109375" style="1" customWidth="1"/>
    <col min="13" max="22" width="8.7109375" style="1" customWidth="1"/>
    <col min="23" max="24" width="2.7109375" style="1" customWidth="1"/>
    <col min="25" max="30" width="8.85546875" style="2" customWidth="1"/>
    <col min="31" max="1024" width="9.140625" style="1"/>
  </cols>
  <sheetData>
    <row r="1" spans="1:24" ht="15" customHeight="1" x14ac:dyDescent="0.25">
      <c r="A1" s="3"/>
      <c r="B1" s="3"/>
      <c r="C1" s="3"/>
      <c r="D1" s="3"/>
      <c r="E1" s="4"/>
      <c r="F1" s="3"/>
      <c r="G1" s="3" t="s">
        <v>0</v>
      </c>
      <c r="H1" s="3"/>
      <c r="I1" s="5"/>
      <c r="J1" s="5"/>
      <c r="K1" s="6"/>
      <c r="L1" s="5"/>
      <c r="M1" s="5"/>
      <c r="N1" s="5"/>
      <c r="O1" s="5"/>
      <c r="P1" s="5"/>
      <c r="Q1" s="5"/>
      <c r="R1" s="5"/>
      <c r="S1" s="5"/>
      <c r="T1" s="5"/>
      <c r="U1" s="5"/>
      <c r="V1" s="5"/>
      <c r="W1" s="3"/>
      <c r="X1" s="3"/>
    </row>
    <row r="2" spans="1:24" ht="19.899999999999999" customHeight="1" x14ac:dyDescent="0.25">
      <c r="A2" s="3"/>
      <c r="B2" s="213" t="s">
        <v>1</v>
      </c>
      <c r="C2" s="213"/>
      <c r="D2" s="213"/>
      <c r="E2" s="213"/>
      <c r="F2" s="213"/>
      <c r="G2" s="213"/>
      <c r="H2" s="213"/>
      <c r="I2" s="213"/>
      <c r="J2" s="214" t="s">
        <v>2</v>
      </c>
      <c r="K2" s="214"/>
      <c r="L2" s="214"/>
      <c r="M2" s="214"/>
      <c r="N2" s="7">
        <v>86</v>
      </c>
      <c r="O2" s="214" t="s">
        <v>3</v>
      </c>
      <c r="P2" s="214"/>
      <c r="Q2" s="214"/>
      <c r="R2" s="214"/>
      <c r="S2" s="8">
        <v>0.45</v>
      </c>
      <c r="T2" s="9"/>
      <c r="U2" s="215" t="s">
        <v>4</v>
      </c>
      <c r="V2" s="215"/>
      <c r="W2" s="215"/>
      <c r="X2" s="3"/>
    </row>
    <row r="3" spans="1:24" ht="15" customHeight="1" x14ac:dyDescent="0.25">
      <c r="A3" s="3"/>
      <c r="B3" s="10"/>
      <c r="C3" s="11"/>
      <c r="D3" s="11"/>
      <c r="E3" s="12"/>
      <c r="F3" s="13"/>
      <c r="G3" s="13"/>
      <c r="H3" s="13"/>
      <c r="I3" s="11"/>
      <c r="J3" s="11"/>
      <c r="K3" s="12"/>
      <c r="L3" s="11"/>
      <c r="M3" s="11"/>
      <c r="N3" s="11"/>
      <c r="O3" s="14"/>
      <c r="P3" s="15"/>
      <c r="Q3" s="15"/>
      <c r="R3" s="16"/>
      <c r="S3" s="16"/>
      <c r="T3" s="13"/>
      <c r="U3" s="17"/>
      <c r="V3" s="11"/>
      <c r="W3" s="18"/>
      <c r="X3" s="3"/>
    </row>
    <row r="4" spans="1:24" ht="54.95" customHeight="1" x14ac:dyDescent="0.25">
      <c r="A4" s="3"/>
      <c r="B4" s="19" t="s">
        <v>5</v>
      </c>
      <c r="C4" s="20" t="s">
        <v>6</v>
      </c>
      <c r="D4" s="20"/>
      <c r="E4" s="21" t="s">
        <v>7</v>
      </c>
      <c r="F4" s="22"/>
      <c r="G4" s="22" t="s">
        <v>8</v>
      </c>
      <c r="H4" s="22"/>
      <c r="I4" s="22" t="s">
        <v>9</v>
      </c>
      <c r="J4" s="22"/>
      <c r="K4" s="22" t="s">
        <v>10</v>
      </c>
      <c r="L4" s="23"/>
      <c r="M4" s="216" t="s">
        <v>11</v>
      </c>
      <c r="N4" s="216"/>
      <c r="O4" s="216"/>
      <c r="P4" s="216"/>
      <c r="Q4" s="216"/>
      <c r="R4" s="216"/>
      <c r="S4" s="216"/>
      <c r="T4" s="216"/>
      <c r="U4" s="216"/>
      <c r="V4" s="216"/>
      <c r="W4" s="24"/>
      <c r="X4" s="3"/>
    </row>
    <row r="5" spans="1:24" ht="25.15" customHeight="1" x14ac:dyDescent="0.25">
      <c r="A5" s="3"/>
      <c r="B5" s="19" t="s">
        <v>12</v>
      </c>
      <c r="C5" s="25"/>
      <c r="D5" s="20"/>
      <c r="E5" s="26">
        <f>N2</f>
        <v>86</v>
      </c>
      <c r="F5" s="27"/>
      <c r="G5" s="28">
        <v>86.7</v>
      </c>
      <c r="H5" s="29"/>
      <c r="I5" s="158"/>
      <c r="J5" s="21"/>
      <c r="K5" s="159"/>
      <c r="L5" s="30"/>
      <c r="M5" s="217"/>
      <c r="N5" s="217"/>
      <c r="O5" s="217"/>
      <c r="P5" s="217"/>
      <c r="Q5" s="217"/>
      <c r="R5" s="217"/>
      <c r="S5" s="217"/>
      <c r="T5" s="217"/>
      <c r="U5" s="217"/>
      <c r="V5" s="217"/>
      <c r="W5" s="24"/>
      <c r="X5" s="3"/>
    </row>
    <row r="6" spans="1:24" ht="25.15" customHeight="1" x14ac:dyDescent="0.25">
      <c r="A6" s="3"/>
      <c r="B6" s="19" t="s">
        <v>13</v>
      </c>
      <c r="C6" s="25"/>
      <c r="D6" s="20"/>
      <c r="E6" s="28">
        <v>85.8</v>
      </c>
      <c r="F6" s="27"/>
      <c r="G6" s="28"/>
      <c r="H6" s="29"/>
      <c r="I6" s="158">
        <f t="shared" ref="I6:I39" si="0">G5-E6</f>
        <v>0.90000000000000568</v>
      </c>
      <c r="J6" s="21"/>
      <c r="K6" s="159"/>
      <c r="L6" s="30"/>
      <c r="M6" s="217"/>
      <c r="N6" s="217"/>
      <c r="O6" s="217"/>
      <c r="P6" s="217"/>
      <c r="Q6" s="217"/>
      <c r="R6" s="217"/>
      <c r="S6" s="217"/>
      <c r="T6" s="217"/>
      <c r="U6" s="217"/>
      <c r="V6" s="217"/>
      <c r="W6" s="24"/>
      <c r="X6" s="3"/>
    </row>
    <row r="7" spans="1:24" ht="25.15" customHeight="1" x14ac:dyDescent="0.25">
      <c r="A7" s="3"/>
      <c r="B7" s="19" t="s">
        <v>14</v>
      </c>
      <c r="C7" s="25"/>
      <c r="D7" s="20"/>
      <c r="E7" s="28"/>
      <c r="F7" s="27"/>
      <c r="G7" s="28"/>
      <c r="H7" s="29"/>
      <c r="I7" s="158">
        <f t="shared" si="0"/>
        <v>0</v>
      </c>
      <c r="J7" s="21"/>
      <c r="K7" s="159"/>
      <c r="L7" s="30"/>
      <c r="M7" s="217"/>
      <c r="N7" s="217"/>
      <c r="O7" s="217"/>
      <c r="P7" s="217"/>
      <c r="Q7" s="217"/>
      <c r="R7" s="217"/>
      <c r="S7" s="217"/>
      <c r="T7" s="217"/>
      <c r="U7" s="217"/>
      <c r="V7" s="217"/>
      <c r="W7" s="24"/>
      <c r="X7" s="3"/>
    </row>
    <row r="8" spans="1:24" ht="25.15" customHeight="1" x14ac:dyDescent="0.25">
      <c r="A8" s="3"/>
      <c r="B8" s="19" t="s">
        <v>15</v>
      </c>
      <c r="C8" s="25"/>
      <c r="D8" s="20"/>
      <c r="E8" s="28"/>
      <c r="F8" s="27"/>
      <c r="G8" s="28"/>
      <c r="H8" s="29"/>
      <c r="I8" s="158">
        <f t="shared" si="0"/>
        <v>0</v>
      </c>
      <c r="J8" s="21"/>
      <c r="K8" s="159"/>
      <c r="L8" s="30"/>
      <c r="M8" s="217"/>
      <c r="N8" s="217"/>
      <c r="O8" s="217"/>
      <c r="P8" s="217"/>
      <c r="Q8" s="217"/>
      <c r="R8" s="217"/>
      <c r="S8" s="217"/>
      <c r="T8" s="217"/>
      <c r="U8" s="217"/>
      <c r="V8" s="217"/>
      <c r="W8" s="24"/>
      <c r="X8" s="3"/>
    </row>
    <row r="9" spans="1:24" ht="25.15" customHeight="1" x14ac:dyDescent="0.25">
      <c r="A9" s="3"/>
      <c r="B9" s="19" t="s">
        <v>16</v>
      </c>
      <c r="C9" s="25"/>
      <c r="D9" s="20"/>
      <c r="E9" s="28"/>
      <c r="F9" s="27"/>
      <c r="G9" s="28"/>
      <c r="H9" s="29"/>
      <c r="I9" s="158">
        <f t="shared" si="0"/>
        <v>0</v>
      </c>
      <c r="J9" s="21"/>
      <c r="K9" s="159"/>
      <c r="L9" s="30"/>
      <c r="M9" s="217"/>
      <c r="N9" s="217"/>
      <c r="O9" s="217"/>
      <c r="P9" s="217"/>
      <c r="Q9" s="217"/>
      <c r="R9" s="217"/>
      <c r="S9" s="217"/>
      <c r="T9" s="217"/>
      <c r="U9" s="217"/>
      <c r="V9" s="217"/>
      <c r="W9" s="24"/>
      <c r="X9" s="3"/>
    </row>
    <row r="10" spans="1:24" ht="25.15" customHeight="1" x14ac:dyDescent="0.25">
      <c r="A10" s="3"/>
      <c r="B10" s="19" t="s">
        <v>17</v>
      </c>
      <c r="C10" s="25"/>
      <c r="D10" s="20"/>
      <c r="E10" s="28"/>
      <c r="F10" s="27"/>
      <c r="G10" s="28"/>
      <c r="H10" s="29"/>
      <c r="I10" s="158">
        <f t="shared" si="0"/>
        <v>0</v>
      </c>
      <c r="J10" s="21"/>
      <c r="K10" s="159"/>
      <c r="L10" s="30"/>
      <c r="M10" s="217"/>
      <c r="N10" s="217"/>
      <c r="O10" s="217"/>
      <c r="P10" s="217"/>
      <c r="Q10" s="217"/>
      <c r="R10" s="217"/>
      <c r="S10" s="217"/>
      <c r="T10" s="217"/>
      <c r="U10" s="217"/>
      <c r="V10" s="217"/>
      <c r="W10" s="24"/>
      <c r="X10" s="3"/>
    </row>
    <row r="11" spans="1:24" ht="25.15" customHeight="1" x14ac:dyDescent="0.25">
      <c r="A11" s="3"/>
      <c r="B11" s="19" t="s">
        <v>18</v>
      </c>
      <c r="C11" s="25"/>
      <c r="D11" s="20"/>
      <c r="E11" s="28"/>
      <c r="F11" s="27"/>
      <c r="G11" s="28"/>
      <c r="H11" s="29"/>
      <c r="I11" s="158">
        <f t="shared" si="0"/>
        <v>0</v>
      </c>
      <c r="J11" s="21"/>
      <c r="K11" s="159">
        <f>N2-S2</f>
        <v>85.55</v>
      </c>
      <c r="L11" s="30"/>
      <c r="M11" s="217"/>
      <c r="N11" s="217"/>
      <c r="O11" s="217"/>
      <c r="P11" s="217"/>
      <c r="Q11" s="217"/>
      <c r="R11" s="217"/>
      <c r="S11" s="217"/>
      <c r="T11" s="217"/>
      <c r="U11" s="217"/>
      <c r="V11" s="217"/>
      <c r="W11" s="24"/>
      <c r="X11" s="3"/>
    </row>
    <row r="12" spans="1:24" ht="25.15" customHeight="1" x14ac:dyDescent="0.25">
      <c r="A12" s="3"/>
      <c r="B12" s="19" t="s">
        <v>19</v>
      </c>
      <c r="C12" s="25"/>
      <c r="D12" s="20"/>
      <c r="E12" s="28"/>
      <c r="F12" s="27"/>
      <c r="G12" s="28"/>
      <c r="H12" s="29"/>
      <c r="I12" s="158">
        <f t="shared" si="0"/>
        <v>0</v>
      </c>
      <c r="J12" s="21"/>
      <c r="K12" s="159"/>
      <c r="L12" s="30"/>
      <c r="M12" s="217"/>
      <c r="N12" s="217"/>
      <c r="O12" s="217"/>
      <c r="P12" s="217"/>
      <c r="Q12" s="217"/>
      <c r="R12" s="217"/>
      <c r="S12" s="217"/>
      <c r="T12" s="217"/>
      <c r="U12" s="217"/>
      <c r="V12" s="217"/>
      <c r="W12" s="24"/>
      <c r="X12" s="3"/>
    </row>
    <row r="13" spans="1:24" ht="25.15" customHeight="1" x14ac:dyDescent="0.25">
      <c r="A13" s="3"/>
      <c r="B13" s="19" t="s">
        <v>20</v>
      </c>
      <c r="C13" s="25"/>
      <c r="D13" s="20"/>
      <c r="E13" s="28"/>
      <c r="F13" s="27"/>
      <c r="G13" s="28"/>
      <c r="H13" s="29"/>
      <c r="I13" s="158">
        <f t="shared" si="0"/>
        <v>0</v>
      </c>
      <c r="J13" s="21"/>
      <c r="K13" s="159"/>
      <c r="L13" s="30"/>
      <c r="M13" s="217"/>
      <c r="N13" s="217"/>
      <c r="O13" s="217"/>
      <c r="P13" s="217"/>
      <c r="Q13" s="217"/>
      <c r="R13" s="217"/>
      <c r="S13" s="217"/>
      <c r="T13" s="217"/>
      <c r="U13" s="217"/>
      <c r="V13" s="217"/>
      <c r="W13" s="24"/>
      <c r="X13" s="3"/>
    </row>
    <row r="14" spans="1:24" ht="25.15" customHeight="1" x14ac:dyDescent="0.25">
      <c r="A14" s="3"/>
      <c r="B14" s="19" t="s">
        <v>21</v>
      </c>
      <c r="C14" s="25"/>
      <c r="D14" s="20"/>
      <c r="E14" s="28"/>
      <c r="F14" s="27"/>
      <c r="G14" s="28"/>
      <c r="H14" s="29"/>
      <c r="I14" s="158">
        <f t="shared" si="0"/>
        <v>0</v>
      </c>
      <c r="J14" s="21"/>
      <c r="K14" s="159"/>
      <c r="L14" s="30"/>
      <c r="M14" s="217"/>
      <c r="N14" s="217"/>
      <c r="O14" s="217"/>
      <c r="P14" s="217"/>
      <c r="Q14" s="217"/>
      <c r="R14" s="217"/>
      <c r="S14" s="217"/>
      <c r="T14" s="217"/>
      <c r="U14" s="217"/>
      <c r="V14" s="217"/>
      <c r="W14" s="24"/>
      <c r="X14" s="3"/>
    </row>
    <row r="15" spans="1:24" ht="25.15" customHeight="1" x14ac:dyDescent="0.25">
      <c r="A15" s="3"/>
      <c r="B15" s="19" t="s">
        <v>22</v>
      </c>
      <c r="C15" s="25"/>
      <c r="D15" s="20"/>
      <c r="E15" s="28"/>
      <c r="F15" s="27"/>
      <c r="G15" s="28"/>
      <c r="H15" s="29"/>
      <c r="I15" s="158">
        <f t="shared" si="0"/>
        <v>0</v>
      </c>
      <c r="J15" s="21"/>
      <c r="K15" s="159"/>
      <c r="L15" s="30"/>
      <c r="M15" s="217"/>
      <c r="N15" s="217"/>
      <c r="O15" s="217"/>
      <c r="P15" s="217"/>
      <c r="Q15" s="217"/>
      <c r="R15" s="217"/>
      <c r="S15" s="217"/>
      <c r="T15" s="217"/>
      <c r="U15" s="217"/>
      <c r="V15" s="217"/>
      <c r="W15" s="24"/>
      <c r="X15" s="3"/>
    </row>
    <row r="16" spans="1:24" ht="25.15" customHeight="1" x14ac:dyDescent="0.25">
      <c r="A16" s="3"/>
      <c r="B16" s="19" t="s">
        <v>23</v>
      </c>
      <c r="C16" s="25"/>
      <c r="D16" s="20"/>
      <c r="E16" s="28"/>
      <c r="F16" s="27"/>
      <c r="G16" s="28"/>
      <c r="H16" s="29"/>
      <c r="I16" s="158">
        <f t="shared" si="0"/>
        <v>0</v>
      </c>
      <c r="J16" s="21"/>
      <c r="K16" s="159"/>
      <c r="L16" s="30"/>
      <c r="M16" s="217"/>
      <c r="N16" s="217"/>
      <c r="O16" s="217"/>
      <c r="P16" s="217"/>
      <c r="Q16" s="217"/>
      <c r="R16" s="217"/>
      <c r="S16" s="217"/>
      <c r="T16" s="217"/>
      <c r="U16" s="217"/>
      <c r="V16" s="217"/>
      <c r="W16" s="24"/>
      <c r="X16" s="3"/>
    </row>
    <row r="17" spans="1:24" ht="25.15" customHeight="1" x14ac:dyDescent="0.25">
      <c r="A17" s="3"/>
      <c r="B17" s="19" t="s">
        <v>24</v>
      </c>
      <c r="C17" s="25"/>
      <c r="D17" s="20"/>
      <c r="E17" s="28"/>
      <c r="F17" s="27"/>
      <c r="G17" s="28"/>
      <c r="H17" s="29"/>
      <c r="I17" s="158">
        <f t="shared" si="0"/>
        <v>0</v>
      </c>
      <c r="J17" s="21"/>
      <c r="K17" s="159"/>
      <c r="L17" s="30"/>
      <c r="M17" s="217"/>
      <c r="N17" s="217"/>
      <c r="O17" s="217"/>
      <c r="P17" s="217"/>
      <c r="Q17" s="217"/>
      <c r="R17" s="217"/>
      <c r="S17" s="217"/>
      <c r="T17" s="217"/>
      <c r="U17" s="217"/>
      <c r="V17" s="217"/>
      <c r="W17" s="24"/>
      <c r="X17" s="3"/>
    </row>
    <row r="18" spans="1:24" ht="25.15" customHeight="1" x14ac:dyDescent="0.25">
      <c r="A18" s="3"/>
      <c r="B18" s="19" t="s">
        <v>25</v>
      </c>
      <c r="C18" s="25"/>
      <c r="D18" s="20"/>
      <c r="E18" s="28"/>
      <c r="F18" s="27"/>
      <c r="G18" s="28"/>
      <c r="H18" s="29"/>
      <c r="I18" s="158">
        <f t="shared" si="0"/>
        <v>0</v>
      </c>
      <c r="J18" s="21"/>
      <c r="K18" s="159">
        <f>K11-S2</f>
        <v>85.1</v>
      </c>
      <c r="L18" s="30"/>
      <c r="M18" s="217"/>
      <c r="N18" s="217"/>
      <c r="O18" s="217"/>
      <c r="P18" s="217"/>
      <c r="Q18" s="217"/>
      <c r="R18" s="217"/>
      <c r="S18" s="217"/>
      <c r="T18" s="217"/>
      <c r="U18" s="217"/>
      <c r="V18" s="217"/>
      <c r="W18" s="24"/>
      <c r="X18" s="3"/>
    </row>
    <row r="19" spans="1:24" ht="25.15" customHeight="1" x14ac:dyDescent="0.25">
      <c r="A19" s="3"/>
      <c r="B19" s="19" t="s">
        <v>26</v>
      </c>
      <c r="C19" s="25"/>
      <c r="D19" s="20"/>
      <c r="E19" s="28"/>
      <c r="F19" s="27"/>
      <c r="G19" s="28"/>
      <c r="H19" s="29"/>
      <c r="I19" s="158">
        <f t="shared" si="0"/>
        <v>0</v>
      </c>
      <c r="J19" s="21"/>
      <c r="K19" s="159"/>
      <c r="L19" s="30"/>
      <c r="M19" s="217"/>
      <c r="N19" s="217"/>
      <c r="O19" s="217"/>
      <c r="P19" s="217"/>
      <c r="Q19" s="217"/>
      <c r="R19" s="217"/>
      <c r="S19" s="217"/>
      <c r="T19" s="217"/>
      <c r="U19" s="217"/>
      <c r="V19" s="217"/>
      <c r="W19" s="24"/>
      <c r="X19" s="3"/>
    </row>
    <row r="20" spans="1:24" ht="25.15" customHeight="1" x14ac:dyDescent="0.25">
      <c r="A20" s="3"/>
      <c r="B20" s="19" t="s">
        <v>27</v>
      </c>
      <c r="C20" s="25"/>
      <c r="D20" s="20"/>
      <c r="E20" s="28"/>
      <c r="F20" s="27"/>
      <c r="G20" s="28"/>
      <c r="H20" s="29"/>
      <c r="I20" s="158">
        <f t="shared" si="0"/>
        <v>0</v>
      </c>
      <c r="J20" s="21"/>
      <c r="K20" s="159"/>
      <c r="L20" s="30"/>
      <c r="M20" s="217"/>
      <c r="N20" s="217"/>
      <c r="O20" s="217"/>
      <c r="P20" s="217"/>
      <c r="Q20" s="217"/>
      <c r="R20" s="217"/>
      <c r="S20" s="217"/>
      <c r="T20" s="217"/>
      <c r="U20" s="217"/>
      <c r="V20" s="217"/>
      <c r="W20" s="24"/>
      <c r="X20" s="3"/>
    </row>
    <row r="21" spans="1:24" ht="25.15" customHeight="1" x14ac:dyDescent="0.25">
      <c r="A21" s="3"/>
      <c r="B21" s="19" t="s">
        <v>28</v>
      </c>
      <c r="C21" s="25"/>
      <c r="D21" s="20"/>
      <c r="E21" s="28"/>
      <c r="F21" s="27"/>
      <c r="G21" s="28"/>
      <c r="H21" s="29"/>
      <c r="I21" s="158">
        <f t="shared" si="0"/>
        <v>0</v>
      </c>
      <c r="J21" s="21"/>
      <c r="K21" s="159"/>
      <c r="L21" s="30"/>
      <c r="M21" s="217"/>
      <c r="N21" s="217"/>
      <c r="O21" s="217"/>
      <c r="P21" s="217"/>
      <c r="Q21" s="217"/>
      <c r="R21" s="217"/>
      <c r="S21" s="217"/>
      <c r="T21" s="217"/>
      <c r="U21" s="217"/>
      <c r="V21" s="217"/>
      <c r="W21" s="24"/>
      <c r="X21" s="3"/>
    </row>
    <row r="22" spans="1:24" ht="25.15" customHeight="1" x14ac:dyDescent="0.25">
      <c r="A22" s="3"/>
      <c r="B22" s="19" t="s">
        <v>29</v>
      </c>
      <c r="C22" s="25"/>
      <c r="D22" s="20"/>
      <c r="E22" s="28"/>
      <c r="F22" s="27"/>
      <c r="G22" s="28"/>
      <c r="H22" s="29"/>
      <c r="I22" s="158">
        <f t="shared" si="0"/>
        <v>0</v>
      </c>
      <c r="J22" s="21"/>
      <c r="K22" s="159"/>
      <c r="L22" s="30"/>
      <c r="M22" s="217"/>
      <c r="N22" s="217"/>
      <c r="O22" s="217"/>
      <c r="P22" s="217"/>
      <c r="Q22" s="217"/>
      <c r="R22" s="217"/>
      <c r="S22" s="217"/>
      <c r="T22" s="217"/>
      <c r="U22" s="217"/>
      <c r="V22" s="217"/>
      <c r="W22" s="24"/>
      <c r="X22" s="3"/>
    </row>
    <row r="23" spans="1:24" ht="25.15" customHeight="1" x14ac:dyDescent="0.25">
      <c r="A23" s="3"/>
      <c r="B23" s="19" t="s">
        <v>30</v>
      </c>
      <c r="C23" s="25"/>
      <c r="D23" s="20"/>
      <c r="E23" s="28"/>
      <c r="F23" s="27"/>
      <c r="G23" s="28"/>
      <c r="H23" s="29"/>
      <c r="I23" s="158">
        <f t="shared" si="0"/>
        <v>0</v>
      </c>
      <c r="J23" s="21"/>
      <c r="K23" s="159"/>
      <c r="L23" s="30"/>
      <c r="M23" s="217"/>
      <c r="N23" s="217"/>
      <c r="O23" s="217"/>
      <c r="P23" s="217"/>
      <c r="Q23" s="217"/>
      <c r="R23" s="217"/>
      <c r="S23" s="217"/>
      <c r="T23" s="217"/>
      <c r="U23" s="217"/>
      <c r="V23" s="217"/>
      <c r="W23" s="24"/>
      <c r="X23" s="3"/>
    </row>
    <row r="24" spans="1:24" ht="25.15" customHeight="1" x14ac:dyDescent="0.25">
      <c r="A24" s="3"/>
      <c r="B24" s="19" t="s">
        <v>31</v>
      </c>
      <c r="C24" s="25"/>
      <c r="D24" s="20"/>
      <c r="E24" s="28"/>
      <c r="F24" s="27"/>
      <c r="G24" s="28"/>
      <c r="H24" s="29"/>
      <c r="I24" s="158">
        <f t="shared" si="0"/>
        <v>0</v>
      </c>
      <c r="J24" s="21"/>
      <c r="K24" s="159"/>
      <c r="L24" s="30"/>
      <c r="M24" s="217"/>
      <c r="N24" s="217"/>
      <c r="O24" s="217"/>
      <c r="P24" s="217"/>
      <c r="Q24" s="217"/>
      <c r="R24" s="217"/>
      <c r="S24" s="217"/>
      <c r="T24" s="217"/>
      <c r="U24" s="217"/>
      <c r="V24" s="217"/>
      <c r="W24" s="24"/>
      <c r="X24" s="3"/>
    </row>
    <row r="25" spans="1:24" ht="25.15" customHeight="1" x14ac:dyDescent="0.25">
      <c r="A25" s="3"/>
      <c r="B25" s="19" t="s">
        <v>32</v>
      </c>
      <c r="C25" s="25"/>
      <c r="D25" s="20"/>
      <c r="E25" s="28"/>
      <c r="F25" s="27"/>
      <c r="G25" s="28"/>
      <c r="H25" s="29"/>
      <c r="I25" s="158">
        <f t="shared" si="0"/>
        <v>0</v>
      </c>
      <c r="J25" s="21"/>
      <c r="K25" s="159">
        <f>K18-S2</f>
        <v>84.649999999999991</v>
      </c>
      <c r="L25" s="30"/>
      <c r="M25" s="217"/>
      <c r="N25" s="217"/>
      <c r="O25" s="217"/>
      <c r="P25" s="217"/>
      <c r="Q25" s="217"/>
      <c r="R25" s="217"/>
      <c r="S25" s="217"/>
      <c r="T25" s="217"/>
      <c r="U25" s="217"/>
      <c r="V25" s="217"/>
      <c r="W25" s="24"/>
      <c r="X25" s="3"/>
    </row>
    <row r="26" spans="1:24" ht="25.15" customHeight="1" x14ac:dyDescent="0.25">
      <c r="A26" s="3"/>
      <c r="B26" s="19" t="s">
        <v>33</v>
      </c>
      <c r="C26" s="25"/>
      <c r="D26" s="20"/>
      <c r="E26" s="28"/>
      <c r="F26" s="27"/>
      <c r="G26" s="28"/>
      <c r="H26" s="29"/>
      <c r="I26" s="158">
        <f t="shared" si="0"/>
        <v>0</v>
      </c>
      <c r="J26" s="21"/>
      <c r="K26" s="159"/>
      <c r="L26" s="30"/>
      <c r="M26" s="217"/>
      <c r="N26" s="217"/>
      <c r="O26" s="217"/>
      <c r="P26" s="217"/>
      <c r="Q26" s="217"/>
      <c r="R26" s="217"/>
      <c r="S26" s="217"/>
      <c r="T26" s="217"/>
      <c r="U26" s="217"/>
      <c r="V26" s="217"/>
      <c r="W26" s="24"/>
      <c r="X26" s="3"/>
    </row>
    <row r="27" spans="1:24" ht="25.15" customHeight="1" x14ac:dyDescent="0.25">
      <c r="A27" s="3"/>
      <c r="B27" s="19" t="s">
        <v>34</v>
      </c>
      <c r="C27" s="25"/>
      <c r="D27" s="20"/>
      <c r="E27" s="28"/>
      <c r="F27" s="27"/>
      <c r="G27" s="28"/>
      <c r="H27" s="29"/>
      <c r="I27" s="158">
        <f t="shared" si="0"/>
        <v>0</v>
      </c>
      <c r="J27" s="21"/>
      <c r="K27" s="159"/>
      <c r="L27" s="30"/>
      <c r="M27" s="217"/>
      <c r="N27" s="217"/>
      <c r="O27" s="217"/>
      <c r="P27" s="217"/>
      <c r="Q27" s="217"/>
      <c r="R27" s="217"/>
      <c r="S27" s="217"/>
      <c r="T27" s="217"/>
      <c r="U27" s="217"/>
      <c r="V27" s="217"/>
      <c r="W27" s="24"/>
      <c r="X27" s="3"/>
    </row>
    <row r="28" spans="1:24" ht="25.15" customHeight="1" x14ac:dyDescent="0.25">
      <c r="A28" s="3"/>
      <c r="B28" s="19" t="s">
        <v>35</v>
      </c>
      <c r="C28" s="25"/>
      <c r="D28" s="20"/>
      <c r="E28" s="28"/>
      <c r="F28" s="27"/>
      <c r="G28" s="28"/>
      <c r="H28" s="29"/>
      <c r="I28" s="158">
        <f t="shared" si="0"/>
        <v>0</v>
      </c>
      <c r="J28" s="21"/>
      <c r="K28" s="159"/>
      <c r="L28" s="30"/>
      <c r="M28" s="217"/>
      <c r="N28" s="217"/>
      <c r="O28" s="217"/>
      <c r="P28" s="217"/>
      <c r="Q28" s="217"/>
      <c r="R28" s="217"/>
      <c r="S28" s="217"/>
      <c r="T28" s="217"/>
      <c r="U28" s="217"/>
      <c r="V28" s="217"/>
      <c r="W28" s="24"/>
      <c r="X28" s="3"/>
    </row>
    <row r="29" spans="1:24" ht="25.15" customHeight="1" x14ac:dyDescent="0.25">
      <c r="A29" s="3"/>
      <c r="B29" s="19" t="s">
        <v>36</v>
      </c>
      <c r="C29" s="25"/>
      <c r="D29" s="20"/>
      <c r="E29" s="28"/>
      <c r="F29" s="27"/>
      <c r="G29" s="28"/>
      <c r="H29" s="29"/>
      <c r="I29" s="158">
        <f t="shared" si="0"/>
        <v>0</v>
      </c>
      <c r="J29" s="21"/>
      <c r="K29" s="159"/>
      <c r="L29" s="30"/>
      <c r="M29" s="217"/>
      <c r="N29" s="217"/>
      <c r="O29" s="217"/>
      <c r="P29" s="217"/>
      <c r="Q29" s="217"/>
      <c r="R29" s="217"/>
      <c r="S29" s="217"/>
      <c r="T29" s="217"/>
      <c r="U29" s="217"/>
      <c r="V29" s="217"/>
      <c r="W29" s="24"/>
      <c r="X29" s="3"/>
    </row>
    <row r="30" spans="1:24" ht="25.15" customHeight="1" x14ac:dyDescent="0.25">
      <c r="A30" s="3"/>
      <c r="B30" s="19" t="s">
        <v>37</v>
      </c>
      <c r="C30" s="25"/>
      <c r="D30" s="20"/>
      <c r="E30" s="28"/>
      <c r="F30" s="27"/>
      <c r="G30" s="28"/>
      <c r="H30" s="29"/>
      <c r="I30" s="158">
        <f t="shared" si="0"/>
        <v>0</v>
      </c>
      <c r="J30" s="21"/>
      <c r="K30" s="159"/>
      <c r="L30" s="30"/>
      <c r="M30" s="217"/>
      <c r="N30" s="217"/>
      <c r="O30" s="217"/>
      <c r="P30" s="217"/>
      <c r="Q30" s="217"/>
      <c r="R30" s="217"/>
      <c r="S30" s="217"/>
      <c r="T30" s="217"/>
      <c r="U30" s="217"/>
      <c r="V30" s="217"/>
      <c r="W30" s="24"/>
      <c r="X30" s="3"/>
    </row>
    <row r="31" spans="1:24" ht="25.15" customHeight="1" x14ac:dyDescent="0.25">
      <c r="A31" s="3"/>
      <c r="B31" s="19" t="s">
        <v>38</v>
      </c>
      <c r="C31" s="25"/>
      <c r="D31" s="20"/>
      <c r="E31" s="28"/>
      <c r="F31" s="27"/>
      <c r="G31" s="28"/>
      <c r="H31" s="29"/>
      <c r="I31" s="158">
        <f t="shared" si="0"/>
        <v>0</v>
      </c>
      <c r="J31" s="21"/>
      <c r="K31" s="159"/>
      <c r="L31" s="30"/>
      <c r="M31" s="217"/>
      <c r="N31" s="217"/>
      <c r="O31" s="217"/>
      <c r="P31" s="217"/>
      <c r="Q31" s="217"/>
      <c r="R31" s="217"/>
      <c r="S31" s="217"/>
      <c r="T31" s="217"/>
      <c r="U31" s="217"/>
      <c r="V31" s="217"/>
      <c r="W31" s="24"/>
      <c r="X31" s="3"/>
    </row>
    <row r="32" spans="1:24" ht="25.15" customHeight="1" x14ac:dyDescent="0.25">
      <c r="A32" s="3"/>
      <c r="B32" s="19" t="s">
        <v>39</v>
      </c>
      <c r="C32" s="25"/>
      <c r="D32" s="20"/>
      <c r="E32" s="28"/>
      <c r="F32" s="27"/>
      <c r="G32" s="28"/>
      <c r="H32" s="29"/>
      <c r="I32" s="158">
        <f t="shared" si="0"/>
        <v>0</v>
      </c>
      <c r="J32" s="21"/>
      <c r="K32" s="159">
        <f>K25-S2</f>
        <v>84.199999999999989</v>
      </c>
      <c r="L32" s="30"/>
      <c r="M32" s="217"/>
      <c r="N32" s="217"/>
      <c r="O32" s="217"/>
      <c r="P32" s="217"/>
      <c r="Q32" s="217"/>
      <c r="R32" s="217"/>
      <c r="S32" s="217"/>
      <c r="T32" s="217"/>
      <c r="U32" s="217"/>
      <c r="V32" s="217"/>
      <c r="W32" s="24"/>
      <c r="X32" s="3"/>
    </row>
    <row r="33" spans="1:24" ht="25.15" customHeight="1" x14ac:dyDescent="0.25">
      <c r="A33" s="3"/>
      <c r="B33" s="19" t="s">
        <v>40</v>
      </c>
      <c r="C33" s="25"/>
      <c r="D33" s="20"/>
      <c r="E33" s="28"/>
      <c r="F33" s="27"/>
      <c r="G33" s="28"/>
      <c r="H33" s="29"/>
      <c r="I33" s="158">
        <f t="shared" si="0"/>
        <v>0</v>
      </c>
      <c r="J33" s="21"/>
      <c r="K33" s="159"/>
      <c r="L33" s="30"/>
      <c r="M33" s="217"/>
      <c r="N33" s="217"/>
      <c r="O33" s="217"/>
      <c r="P33" s="217"/>
      <c r="Q33" s="217"/>
      <c r="R33" s="217"/>
      <c r="S33" s="217"/>
      <c r="T33" s="217"/>
      <c r="U33" s="217"/>
      <c r="V33" s="217"/>
      <c r="W33" s="24"/>
      <c r="X33" s="3"/>
    </row>
    <row r="34" spans="1:24" ht="25.15" customHeight="1" x14ac:dyDescent="0.25">
      <c r="A34" s="3"/>
      <c r="B34" s="19" t="s">
        <v>41</v>
      </c>
      <c r="C34" s="25"/>
      <c r="D34" s="20"/>
      <c r="E34" s="28"/>
      <c r="F34" s="27"/>
      <c r="G34" s="28"/>
      <c r="H34" s="29"/>
      <c r="I34" s="158">
        <f t="shared" si="0"/>
        <v>0</v>
      </c>
      <c r="J34" s="21"/>
      <c r="K34" s="159"/>
      <c r="L34" s="30"/>
      <c r="M34" s="217"/>
      <c r="N34" s="217"/>
      <c r="O34" s="217"/>
      <c r="P34" s="217"/>
      <c r="Q34" s="217"/>
      <c r="R34" s="217"/>
      <c r="S34" s="217"/>
      <c r="T34" s="217"/>
      <c r="U34" s="217"/>
      <c r="V34" s="217"/>
      <c r="W34" s="24"/>
      <c r="X34" s="3"/>
    </row>
    <row r="35" spans="1:24" ht="25.15" customHeight="1" x14ac:dyDescent="0.25">
      <c r="A35" s="3"/>
      <c r="B35" s="19" t="s">
        <v>42</v>
      </c>
      <c r="C35" s="25"/>
      <c r="D35" s="20"/>
      <c r="E35" s="28"/>
      <c r="F35" s="27"/>
      <c r="G35" s="28"/>
      <c r="H35" s="29"/>
      <c r="I35" s="158">
        <f t="shared" si="0"/>
        <v>0</v>
      </c>
      <c r="J35" s="21"/>
      <c r="K35" s="159"/>
      <c r="L35" s="30"/>
      <c r="M35" s="217"/>
      <c r="N35" s="217"/>
      <c r="O35" s="217"/>
      <c r="P35" s="217"/>
      <c r="Q35" s="217"/>
      <c r="R35" s="217"/>
      <c r="S35" s="217"/>
      <c r="T35" s="217"/>
      <c r="U35" s="217"/>
      <c r="V35" s="217"/>
      <c r="W35" s="24"/>
      <c r="X35" s="3"/>
    </row>
    <row r="36" spans="1:24" ht="25.15" customHeight="1" x14ac:dyDescent="0.25">
      <c r="A36" s="3"/>
      <c r="B36" s="19" t="s">
        <v>43</v>
      </c>
      <c r="C36" s="25"/>
      <c r="D36" s="20"/>
      <c r="E36" s="28"/>
      <c r="F36" s="27"/>
      <c r="G36" s="28"/>
      <c r="H36" s="29"/>
      <c r="I36" s="158">
        <f t="shared" si="0"/>
        <v>0</v>
      </c>
      <c r="J36" s="21"/>
      <c r="K36" s="159"/>
      <c r="L36" s="30"/>
      <c r="M36" s="217"/>
      <c r="N36" s="217"/>
      <c r="O36" s="217"/>
      <c r="P36" s="217"/>
      <c r="Q36" s="217"/>
      <c r="R36" s="217"/>
      <c r="S36" s="217"/>
      <c r="T36" s="217"/>
      <c r="U36" s="217"/>
      <c r="V36" s="217"/>
      <c r="W36" s="24"/>
      <c r="X36" s="3"/>
    </row>
    <row r="37" spans="1:24" ht="25.15" customHeight="1" x14ac:dyDescent="0.25">
      <c r="A37" s="3"/>
      <c r="B37" s="19" t="s">
        <v>44</v>
      </c>
      <c r="C37" s="25"/>
      <c r="D37" s="20"/>
      <c r="E37" s="28"/>
      <c r="F37" s="27"/>
      <c r="G37" s="28"/>
      <c r="H37" s="29"/>
      <c r="I37" s="158">
        <f t="shared" si="0"/>
        <v>0</v>
      </c>
      <c r="J37" s="21"/>
      <c r="K37" s="159"/>
      <c r="L37" s="30"/>
      <c r="M37" s="217"/>
      <c r="N37" s="217"/>
      <c r="O37" s="217"/>
      <c r="P37" s="217"/>
      <c r="Q37" s="217"/>
      <c r="R37" s="217"/>
      <c r="S37" s="217"/>
      <c r="T37" s="217"/>
      <c r="U37" s="217"/>
      <c r="V37" s="217"/>
      <c r="W37" s="24"/>
      <c r="X37" s="3"/>
    </row>
    <row r="38" spans="1:24" ht="25.15" customHeight="1" x14ac:dyDescent="0.25">
      <c r="A38" s="3"/>
      <c r="B38" s="19" t="s">
        <v>45</v>
      </c>
      <c r="C38" s="25"/>
      <c r="D38" s="20"/>
      <c r="E38" s="28"/>
      <c r="F38" s="27"/>
      <c r="G38" s="28"/>
      <c r="H38" s="29"/>
      <c r="I38" s="158">
        <f t="shared" si="0"/>
        <v>0</v>
      </c>
      <c r="J38" s="21"/>
      <c r="K38" s="159"/>
      <c r="L38" s="30"/>
      <c r="M38" s="217"/>
      <c r="N38" s="217"/>
      <c r="O38" s="217"/>
      <c r="P38" s="217"/>
      <c r="Q38" s="217"/>
      <c r="R38" s="217"/>
      <c r="S38" s="217"/>
      <c r="T38" s="217"/>
      <c r="U38" s="217"/>
      <c r="V38" s="217"/>
      <c r="W38" s="24"/>
      <c r="X38" s="3"/>
    </row>
    <row r="39" spans="1:24" ht="25.15" customHeight="1" x14ac:dyDescent="0.25">
      <c r="A39" s="3"/>
      <c r="B39" s="19" t="s">
        <v>46</v>
      </c>
      <c r="C39" s="25"/>
      <c r="D39" s="20"/>
      <c r="E39" s="28"/>
      <c r="F39" s="27"/>
      <c r="G39" s="28"/>
      <c r="H39" s="29"/>
      <c r="I39" s="158">
        <f t="shared" si="0"/>
        <v>0</v>
      </c>
      <c r="J39" s="21"/>
      <c r="K39" s="159">
        <f>K32-S2</f>
        <v>83.749999999999986</v>
      </c>
      <c r="L39" s="30"/>
      <c r="M39" s="217"/>
      <c r="N39" s="217"/>
      <c r="O39" s="217"/>
      <c r="P39" s="217"/>
      <c r="Q39" s="217"/>
      <c r="R39" s="217"/>
      <c r="S39" s="217"/>
      <c r="T39" s="217"/>
      <c r="U39" s="217"/>
      <c r="V39" s="217"/>
      <c r="W39" s="24"/>
      <c r="X39" s="3"/>
    </row>
    <row r="40" spans="1:24" ht="25.15" customHeight="1" x14ac:dyDescent="0.25">
      <c r="A40" s="3"/>
      <c r="B40" s="19" t="s">
        <v>47</v>
      </c>
      <c r="C40" s="25"/>
      <c r="D40" s="20"/>
      <c r="E40" s="28"/>
      <c r="F40" s="27"/>
      <c r="G40" s="28"/>
      <c r="H40" s="29"/>
      <c r="I40" s="158"/>
      <c r="J40" s="21"/>
      <c r="K40" s="159"/>
      <c r="L40" s="30"/>
      <c r="M40" s="217"/>
      <c r="N40" s="217"/>
      <c r="O40" s="217"/>
      <c r="P40" s="217"/>
      <c r="Q40" s="217"/>
      <c r="R40" s="217"/>
      <c r="S40" s="217"/>
      <c r="T40" s="217"/>
      <c r="U40" s="217"/>
      <c r="V40" s="217"/>
      <c r="W40" s="24"/>
      <c r="X40" s="3"/>
    </row>
    <row r="41" spans="1:24" ht="25.15" customHeight="1" x14ac:dyDescent="0.25">
      <c r="A41" s="3"/>
      <c r="B41" s="19" t="s">
        <v>48</v>
      </c>
      <c r="C41" s="25"/>
      <c r="D41" s="20"/>
      <c r="E41" s="28"/>
      <c r="F41" s="27"/>
      <c r="G41" s="28"/>
      <c r="H41" s="29"/>
      <c r="I41" s="158">
        <f t="shared" ref="I41:I104" si="1">G40-E41</f>
        <v>0</v>
      </c>
      <c r="J41" s="21"/>
      <c r="K41" s="159"/>
      <c r="L41" s="30"/>
      <c r="M41" s="217"/>
      <c r="N41" s="217"/>
      <c r="O41" s="217"/>
      <c r="P41" s="217"/>
      <c r="Q41" s="217"/>
      <c r="R41" s="217"/>
      <c r="S41" s="217"/>
      <c r="T41" s="217"/>
      <c r="U41" s="217"/>
      <c r="V41" s="217"/>
      <c r="W41" s="24"/>
      <c r="X41" s="3"/>
    </row>
    <row r="42" spans="1:24" ht="25.15" customHeight="1" x14ac:dyDescent="0.25">
      <c r="A42" s="3"/>
      <c r="B42" s="19" t="s">
        <v>49</v>
      </c>
      <c r="C42" s="25"/>
      <c r="D42" s="20"/>
      <c r="E42" s="28"/>
      <c r="F42" s="27"/>
      <c r="G42" s="28"/>
      <c r="H42" s="29"/>
      <c r="I42" s="158">
        <f t="shared" si="1"/>
        <v>0</v>
      </c>
      <c r="J42" s="21"/>
      <c r="K42" s="159"/>
      <c r="L42" s="30"/>
      <c r="M42" s="217"/>
      <c r="N42" s="217"/>
      <c r="O42" s="217"/>
      <c r="P42" s="217"/>
      <c r="Q42" s="217"/>
      <c r="R42" s="217"/>
      <c r="S42" s="217"/>
      <c r="T42" s="217"/>
      <c r="U42" s="217"/>
      <c r="V42" s="217"/>
      <c r="W42" s="24"/>
      <c r="X42" s="3"/>
    </row>
    <row r="43" spans="1:24" ht="25.15" customHeight="1" x14ac:dyDescent="0.25">
      <c r="A43" s="3"/>
      <c r="B43" s="19" t="s">
        <v>50</v>
      </c>
      <c r="C43" s="25"/>
      <c r="D43" s="20"/>
      <c r="E43" s="28"/>
      <c r="F43" s="27"/>
      <c r="G43" s="28"/>
      <c r="H43" s="29"/>
      <c r="I43" s="158">
        <f t="shared" si="1"/>
        <v>0</v>
      </c>
      <c r="J43" s="21"/>
      <c r="K43" s="159"/>
      <c r="L43" s="30"/>
      <c r="M43" s="217"/>
      <c r="N43" s="217"/>
      <c r="O43" s="217"/>
      <c r="P43" s="217"/>
      <c r="Q43" s="217"/>
      <c r="R43" s="217"/>
      <c r="S43" s="217"/>
      <c r="T43" s="217"/>
      <c r="U43" s="217"/>
      <c r="V43" s="217"/>
      <c r="W43" s="24"/>
      <c r="X43" s="3"/>
    </row>
    <row r="44" spans="1:24" ht="25.15" customHeight="1" x14ac:dyDescent="0.25">
      <c r="A44" s="3"/>
      <c r="B44" s="19" t="s">
        <v>51</v>
      </c>
      <c r="C44" s="25"/>
      <c r="D44" s="20"/>
      <c r="E44" s="28"/>
      <c r="F44" s="27"/>
      <c r="G44" s="28"/>
      <c r="H44" s="29"/>
      <c r="I44" s="158">
        <f t="shared" si="1"/>
        <v>0</v>
      </c>
      <c r="J44" s="21"/>
      <c r="K44" s="159"/>
      <c r="L44" s="30"/>
      <c r="M44" s="217"/>
      <c r="N44" s="217"/>
      <c r="O44" s="217"/>
      <c r="P44" s="217"/>
      <c r="Q44" s="217"/>
      <c r="R44" s="217"/>
      <c r="S44" s="217"/>
      <c r="T44" s="217"/>
      <c r="U44" s="217"/>
      <c r="V44" s="217"/>
      <c r="W44" s="24"/>
      <c r="X44" s="3"/>
    </row>
    <row r="45" spans="1:24" ht="25.15" customHeight="1" x14ac:dyDescent="0.25">
      <c r="A45" s="3"/>
      <c r="B45" s="19" t="s">
        <v>52</v>
      </c>
      <c r="C45" s="25"/>
      <c r="D45" s="20"/>
      <c r="E45" s="28"/>
      <c r="F45" s="27"/>
      <c r="G45" s="28"/>
      <c r="H45" s="29"/>
      <c r="I45" s="158">
        <f t="shared" si="1"/>
        <v>0</v>
      </c>
      <c r="J45" s="21"/>
      <c r="K45" s="159"/>
      <c r="L45" s="30"/>
      <c r="M45" s="217"/>
      <c r="N45" s="217"/>
      <c r="O45" s="217"/>
      <c r="P45" s="217"/>
      <c r="Q45" s="217"/>
      <c r="R45" s="217"/>
      <c r="S45" s="217"/>
      <c r="T45" s="217"/>
      <c r="U45" s="217"/>
      <c r="V45" s="217"/>
      <c r="W45" s="24"/>
      <c r="X45" s="3"/>
    </row>
    <row r="46" spans="1:24" ht="25.15" customHeight="1" x14ac:dyDescent="0.25">
      <c r="A46" s="3"/>
      <c r="B46" s="19" t="s">
        <v>53</v>
      </c>
      <c r="C46" s="25"/>
      <c r="D46" s="20"/>
      <c r="E46" s="28"/>
      <c r="F46" s="27"/>
      <c r="G46" s="28"/>
      <c r="H46" s="29"/>
      <c r="I46" s="158">
        <f t="shared" si="1"/>
        <v>0</v>
      </c>
      <c r="J46" s="21"/>
      <c r="K46" s="159">
        <f>K39-S2</f>
        <v>83.299999999999983</v>
      </c>
      <c r="L46" s="30"/>
      <c r="M46" s="217"/>
      <c r="N46" s="217"/>
      <c r="O46" s="217"/>
      <c r="P46" s="217"/>
      <c r="Q46" s="217"/>
      <c r="R46" s="217"/>
      <c r="S46" s="217"/>
      <c r="T46" s="217"/>
      <c r="U46" s="217"/>
      <c r="V46" s="217"/>
      <c r="W46" s="24"/>
      <c r="X46" s="3"/>
    </row>
    <row r="47" spans="1:24" ht="25.15" customHeight="1" x14ac:dyDescent="0.25">
      <c r="A47" s="3"/>
      <c r="B47" s="19" t="s">
        <v>54</v>
      </c>
      <c r="C47" s="25"/>
      <c r="D47" s="20"/>
      <c r="E47" s="28"/>
      <c r="F47" s="27"/>
      <c r="G47" s="28"/>
      <c r="H47" s="29"/>
      <c r="I47" s="158">
        <f t="shared" si="1"/>
        <v>0</v>
      </c>
      <c r="J47" s="21"/>
      <c r="K47" s="159"/>
      <c r="L47" s="30"/>
      <c r="M47" s="217"/>
      <c r="N47" s="217"/>
      <c r="O47" s="217"/>
      <c r="P47" s="217"/>
      <c r="Q47" s="217"/>
      <c r="R47" s="217"/>
      <c r="S47" s="217"/>
      <c r="T47" s="217"/>
      <c r="U47" s="217"/>
      <c r="V47" s="217"/>
      <c r="W47" s="24"/>
      <c r="X47" s="3"/>
    </row>
    <row r="48" spans="1:24" ht="25.15" customHeight="1" x14ac:dyDescent="0.25">
      <c r="A48" s="3"/>
      <c r="B48" s="19" t="s">
        <v>55</v>
      </c>
      <c r="C48" s="25"/>
      <c r="D48" s="20"/>
      <c r="E48" s="28"/>
      <c r="F48" s="27"/>
      <c r="G48" s="28"/>
      <c r="H48" s="29"/>
      <c r="I48" s="158">
        <f t="shared" si="1"/>
        <v>0</v>
      </c>
      <c r="J48" s="21"/>
      <c r="K48" s="159"/>
      <c r="L48" s="30"/>
      <c r="M48" s="217"/>
      <c r="N48" s="217"/>
      <c r="O48" s="217"/>
      <c r="P48" s="217"/>
      <c r="Q48" s="217"/>
      <c r="R48" s="217"/>
      <c r="S48" s="217"/>
      <c r="T48" s="217"/>
      <c r="U48" s="217"/>
      <c r="V48" s="217"/>
      <c r="W48" s="24"/>
      <c r="X48" s="3"/>
    </row>
    <row r="49" spans="1:24" ht="25.15" customHeight="1" x14ac:dyDescent="0.25">
      <c r="A49" s="3"/>
      <c r="B49" s="19" t="s">
        <v>56</v>
      </c>
      <c r="C49" s="25"/>
      <c r="D49" s="20"/>
      <c r="E49" s="28"/>
      <c r="F49" s="27"/>
      <c r="G49" s="28"/>
      <c r="H49" s="29"/>
      <c r="I49" s="158">
        <f t="shared" si="1"/>
        <v>0</v>
      </c>
      <c r="J49" s="21"/>
      <c r="K49" s="159"/>
      <c r="L49" s="30"/>
      <c r="M49" s="217"/>
      <c r="N49" s="217"/>
      <c r="O49" s="217"/>
      <c r="P49" s="217"/>
      <c r="Q49" s="217"/>
      <c r="R49" s="217"/>
      <c r="S49" s="217"/>
      <c r="T49" s="217"/>
      <c r="U49" s="217"/>
      <c r="V49" s="217"/>
      <c r="W49" s="24"/>
      <c r="X49" s="3"/>
    </row>
    <row r="50" spans="1:24" ht="25.15" customHeight="1" x14ac:dyDescent="0.25">
      <c r="A50" s="3"/>
      <c r="B50" s="19" t="s">
        <v>57</v>
      </c>
      <c r="C50" s="25"/>
      <c r="D50" s="20"/>
      <c r="E50" s="28"/>
      <c r="F50" s="27"/>
      <c r="G50" s="28"/>
      <c r="H50" s="29"/>
      <c r="I50" s="158">
        <f t="shared" si="1"/>
        <v>0</v>
      </c>
      <c r="J50" s="21"/>
      <c r="K50" s="159"/>
      <c r="L50" s="30"/>
      <c r="M50" s="217"/>
      <c r="N50" s="217"/>
      <c r="O50" s="217"/>
      <c r="P50" s="217"/>
      <c r="Q50" s="217"/>
      <c r="R50" s="217"/>
      <c r="S50" s="217"/>
      <c r="T50" s="217"/>
      <c r="U50" s="217"/>
      <c r="V50" s="217"/>
      <c r="W50" s="24"/>
      <c r="X50" s="3"/>
    </row>
    <row r="51" spans="1:24" ht="25.15" customHeight="1" x14ac:dyDescent="0.25">
      <c r="A51" s="3"/>
      <c r="B51" s="19" t="s">
        <v>58</v>
      </c>
      <c r="C51" s="25"/>
      <c r="D51" s="20"/>
      <c r="E51" s="28"/>
      <c r="F51" s="27"/>
      <c r="G51" s="28"/>
      <c r="H51" s="29"/>
      <c r="I51" s="158">
        <f t="shared" si="1"/>
        <v>0</v>
      </c>
      <c r="J51" s="21"/>
      <c r="K51" s="159"/>
      <c r="L51" s="30"/>
      <c r="M51" s="217"/>
      <c r="N51" s="217"/>
      <c r="O51" s="217"/>
      <c r="P51" s="217"/>
      <c r="Q51" s="217"/>
      <c r="R51" s="217"/>
      <c r="S51" s="217"/>
      <c r="T51" s="217"/>
      <c r="U51" s="217"/>
      <c r="V51" s="217"/>
      <c r="W51" s="24"/>
      <c r="X51" s="3"/>
    </row>
    <row r="52" spans="1:24" ht="25.15" customHeight="1" x14ac:dyDescent="0.25">
      <c r="A52" s="3"/>
      <c r="B52" s="19" t="s">
        <v>59</v>
      </c>
      <c r="C52" s="25"/>
      <c r="D52" s="20"/>
      <c r="E52" s="28"/>
      <c r="F52" s="27"/>
      <c r="G52" s="28"/>
      <c r="H52" s="29"/>
      <c r="I52" s="158">
        <f t="shared" si="1"/>
        <v>0</v>
      </c>
      <c r="J52" s="21"/>
      <c r="K52" s="159"/>
      <c r="L52" s="30"/>
      <c r="M52" s="217"/>
      <c r="N52" s="217"/>
      <c r="O52" s="217"/>
      <c r="P52" s="217"/>
      <c r="Q52" s="217"/>
      <c r="R52" s="217"/>
      <c r="S52" s="217"/>
      <c r="T52" s="217"/>
      <c r="U52" s="217"/>
      <c r="V52" s="217"/>
      <c r="W52" s="24"/>
      <c r="X52" s="3"/>
    </row>
    <row r="53" spans="1:24" ht="25.15" customHeight="1" x14ac:dyDescent="0.25">
      <c r="A53" s="3"/>
      <c r="B53" s="19" t="s">
        <v>60</v>
      </c>
      <c r="C53" s="25"/>
      <c r="D53" s="20"/>
      <c r="E53" s="28"/>
      <c r="F53" s="27"/>
      <c r="G53" s="28"/>
      <c r="H53" s="29"/>
      <c r="I53" s="158">
        <f t="shared" si="1"/>
        <v>0</v>
      </c>
      <c r="J53" s="21"/>
      <c r="K53" s="159">
        <f>K46-S2</f>
        <v>82.84999999999998</v>
      </c>
      <c r="L53" s="30"/>
      <c r="M53" s="217"/>
      <c r="N53" s="217"/>
      <c r="O53" s="217"/>
      <c r="P53" s="217"/>
      <c r="Q53" s="217"/>
      <c r="R53" s="217"/>
      <c r="S53" s="217"/>
      <c r="T53" s="217"/>
      <c r="U53" s="217"/>
      <c r="V53" s="217"/>
      <c r="W53" s="24"/>
      <c r="X53" s="3"/>
    </row>
    <row r="54" spans="1:24" ht="25.15" customHeight="1" x14ac:dyDescent="0.25">
      <c r="A54" s="3"/>
      <c r="B54" s="19" t="s">
        <v>61</v>
      </c>
      <c r="C54" s="25"/>
      <c r="D54" s="20"/>
      <c r="E54" s="28"/>
      <c r="F54" s="27"/>
      <c r="G54" s="28"/>
      <c r="H54" s="29"/>
      <c r="I54" s="158">
        <f t="shared" si="1"/>
        <v>0</v>
      </c>
      <c r="J54" s="21"/>
      <c r="K54" s="159"/>
      <c r="L54" s="30"/>
      <c r="M54" s="217"/>
      <c r="N54" s="217"/>
      <c r="O54" s="217"/>
      <c r="P54" s="217"/>
      <c r="Q54" s="217"/>
      <c r="R54" s="217"/>
      <c r="S54" s="217"/>
      <c r="T54" s="217"/>
      <c r="U54" s="217"/>
      <c r="V54" s="217"/>
      <c r="W54" s="24"/>
      <c r="X54" s="3"/>
    </row>
    <row r="55" spans="1:24" ht="25.15" customHeight="1" x14ac:dyDescent="0.25">
      <c r="A55" s="3"/>
      <c r="B55" s="19" t="s">
        <v>62</v>
      </c>
      <c r="C55" s="25"/>
      <c r="D55" s="20"/>
      <c r="E55" s="28"/>
      <c r="F55" s="31"/>
      <c r="G55" s="28"/>
      <c r="H55" s="29"/>
      <c r="I55" s="158">
        <f t="shared" si="1"/>
        <v>0</v>
      </c>
      <c r="J55" s="21"/>
      <c r="K55" s="159"/>
      <c r="L55" s="30"/>
      <c r="M55" s="217"/>
      <c r="N55" s="217"/>
      <c r="O55" s="217"/>
      <c r="P55" s="217"/>
      <c r="Q55" s="217"/>
      <c r="R55" s="217"/>
      <c r="S55" s="217"/>
      <c r="T55" s="217"/>
      <c r="U55" s="217"/>
      <c r="V55" s="217"/>
      <c r="W55" s="24"/>
      <c r="X55" s="3"/>
    </row>
    <row r="56" spans="1:24" ht="25.15" customHeight="1" x14ac:dyDescent="0.25">
      <c r="A56" s="3"/>
      <c r="B56" s="19" t="s">
        <v>63</v>
      </c>
      <c r="C56" s="25"/>
      <c r="D56" s="20"/>
      <c r="E56" s="28"/>
      <c r="F56" s="27"/>
      <c r="G56" s="28"/>
      <c r="H56" s="29"/>
      <c r="I56" s="158">
        <f t="shared" si="1"/>
        <v>0</v>
      </c>
      <c r="J56" s="21"/>
      <c r="K56" s="159"/>
      <c r="L56" s="30"/>
      <c r="M56" s="217"/>
      <c r="N56" s="217"/>
      <c r="O56" s="217"/>
      <c r="P56" s="217"/>
      <c r="Q56" s="217"/>
      <c r="R56" s="217"/>
      <c r="S56" s="217"/>
      <c r="T56" s="217"/>
      <c r="U56" s="217"/>
      <c r="V56" s="217"/>
      <c r="W56" s="24"/>
      <c r="X56" s="3"/>
    </row>
    <row r="57" spans="1:24" ht="25.15" customHeight="1" x14ac:dyDescent="0.25">
      <c r="A57" s="3"/>
      <c r="B57" s="19" t="s">
        <v>64</v>
      </c>
      <c r="C57" s="25"/>
      <c r="D57" s="20"/>
      <c r="E57" s="28"/>
      <c r="F57" s="27"/>
      <c r="G57" s="28"/>
      <c r="H57" s="29"/>
      <c r="I57" s="158">
        <f t="shared" si="1"/>
        <v>0</v>
      </c>
      <c r="J57" s="21"/>
      <c r="K57" s="159"/>
      <c r="L57" s="30"/>
      <c r="M57" s="217"/>
      <c r="N57" s="217"/>
      <c r="O57" s="217"/>
      <c r="P57" s="217"/>
      <c r="Q57" s="217"/>
      <c r="R57" s="217"/>
      <c r="S57" s="217"/>
      <c r="T57" s="217"/>
      <c r="U57" s="217"/>
      <c r="V57" s="217"/>
      <c r="W57" s="24"/>
      <c r="X57" s="3"/>
    </row>
    <row r="58" spans="1:24" ht="25.15" customHeight="1" x14ac:dyDescent="0.25">
      <c r="A58" s="3"/>
      <c r="B58" s="19" t="s">
        <v>65</v>
      </c>
      <c r="C58" s="25"/>
      <c r="D58" s="20"/>
      <c r="E58" s="28"/>
      <c r="F58" s="27"/>
      <c r="G58" s="28"/>
      <c r="H58" s="29"/>
      <c r="I58" s="158">
        <f t="shared" si="1"/>
        <v>0</v>
      </c>
      <c r="J58" s="21"/>
      <c r="K58" s="159"/>
      <c r="L58" s="30"/>
      <c r="M58" s="217"/>
      <c r="N58" s="217"/>
      <c r="O58" s="217"/>
      <c r="P58" s="217"/>
      <c r="Q58" s="217"/>
      <c r="R58" s="217"/>
      <c r="S58" s="217"/>
      <c r="T58" s="217"/>
      <c r="U58" s="217"/>
      <c r="V58" s="217"/>
      <c r="W58" s="24"/>
      <c r="X58" s="3"/>
    </row>
    <row r="59" spans="1:24" ht="25.15" customHeight="1" x14ac:dyDescent="0.25">
      <c r="A59" s="3"/>
      <c r="B59" s="19" t="s">
        <v>66</v>
      </c>
      <c r="C59" s="25"/>
      <c r="D59" s="20"/>
      <c r="E59" s="28"/>
      <c r="F59" s="27"/>
      <c r="G59" s="28"/>
      <c r="H59" s="29"/>
      <c r="I59" s="158">
        <f t="shared" si="1"/>
        <v>0</v>
      </c>
      <c r="J59" s="21"/>
      <c r="K59" s="159"/>
      <c r="L59" s="30"/>
      <c r="M59" s="217"/>
      <c r="N59" s="217"/>
      <c r="O59" s="217"/>
      <c r="P59" s="217"/>
      <c r="Q59" s="217"/>
      <c r="R59" s="217"/>
      <c r="S59" s="217"/>
      <c r="T59" s="217"/>
      <c r="U59" s="217"/>
      <c r="V59" s="217"/>
      <c r="W59" s="24"/>
      <c r="X59" s="3"/>
    </row>
    <row r="60" spans="1:24" ht="25.15" customHeight="1" x14ac:dyDescent="0.25">
      <c r="A60" s="3"/>
      <c r="B60" s="19" t="s">
        <v>67</v>
      </c>
      <c r="C60" s="25"/>
      <c r="D60" s="20"/>
      <c r="E60" s="28"/>
      <c r="F60" s="31"/>
      <c r="G60" s="32"/>
      <c r="H60" s="29"/>
      <c r="I60" s="158">
        <f t="shared" si="1"/>
        <v>0</v>
      </c>
      <c r="J60" s="21"/>
      <c r="K60" s="159">
        <f>K53-S2</f>
        <v>82.399999999999977</v>
      </c>
      <c r="L60" s="30"/>
      <c r="M60" s="217"/>
      <c r="N60" s="217"/>
      <c r="O60" s="217"/>
      <c r="P60" s="217"/>
      <c r="Q60" s="217"/>
      <c r="R60" s="217"/>
      <c r="S60" s="217"/>
      <c r="T60" s="217"/>
      <c r="U60" s="217"/>
      <c r="V60" s="217"/>
      <c r="W60" s="24"/>
      <c r="X60" s="3"/>
    </row>
    <row r="61" spans="1:24" ht="25.15" customHeight="1" x14ac:dyDescent="0.25">
      <c r="A61" s="3"/>
      <c r="B61" s="19" t="s">
        <v>68</v>
      </c>
      <c r="C61" s="25"/>
      <c r="D61" s="20"/>
      <c r="E61" s="28"/>
      <c r="F61" s="27"/>
      <c r="G61" s="28"/>
      <c r="H61" s="29"/>
      <c r="I61" s="158">
        <f t="shared" si="1"/>
        <v>0</v>
      </c>
      <c r="J61" s="21"/>
      <c r="K61" s="159"/>
      <c r="L61" s="30"/>
      <c r="M61" s="217"/>
      <c r="N61" s="217"/>
      <c r="O61" s="217"/>
      <c r="P61" s="217"/>
      <c r="Q61" s="217"/>
      <c r="R61" s="217"/>
      <c r="S61" s="217"/>
      <c r="T61" s="217"/>
      <c r="U61" s="217"/>
      <c r="V61" s="217"/>
      <c r="W61" s="24"/>
      <c r="X61" s="3"/>
    </row>
    <row r="62" spans="1:24" ht="25.15" customHeight="1" x14ac:dyDescent="0.25">
      <c r="A62" s="3"/>
      <c r="B62" s="19" t="s">
        <v>69</v>
      </c>
      <c r="C62" s="25"/>
      <c r="D62" s="20"/>
      <c r="E62" s="28"/>
      <c r="F62" s="27"/>
      <c r="G62" s="28"/>
      <c r="H62" s="29"/>
      <c r="I62" s="158">
        <f t="shared" si="1"/>
        <v>0</v>
      </c>
      <c r="J62" s="21"/>
      <c r="K62" s="159"/>
      <c r="L62" s="30"/>
      <c r="M62" s="217"/>
      <c r="N62" s="217"/>
      <c r="O62" s="217"/>
      <c r="P62" s="217"/>
      <c r="Q62" s="217"/>
      <c r="R62" s="217"/>
      <c r="S62" s="217"/>
      <c r="T62" s="217"/>
      <c r="U62" s="217"/>
      <c r="V62" s="217"/>
      <c r="W62" s="24"/>
      <c r="X62" s="3"/>
    </row>
    <row r="63" spans="1:24" ht="25.15" customHeight="1" x14ac:dyDescent="0.25">
      <c r="A63" s="3"/>
      <c r="B63" s="19" t="s">
        <v>70</v>
      </c>
      <c r="C63" s="25"/>
      <c r="D63" s="20"/>
      <c r="E63" s="28"/>
      <c r="F63" s="31"/>
      <c r="G63" s="28"/>
      <c r="H63" s="29"/>
      <c r="I63" s="158">
        <f t="shared" si="1"/>
        <v>0</v>
      </c>
      <c r="J63" s="21"/>
      <c r="K63" s="159"/>
      <c r="L63" s="30"/>
      <c r="M63" s="217"/>
      <c r="N63" s="217"/>
      <c r="O63" s="217"/>
      <c r="P63" s="217"/>
      <c r="Q63" s="217"/>
      <c r="R63" s="217"/>
      <c r="S63" s="217"/>
      <c r="T63" s="217"/>
      <c r="U63" s="217"/>
      <c r="V63" s="217"/>
      <c r="W63" s="24"/>
      <c r="X63" s="3"/>
    </row>
    <row r="64" spans="1:24" ht="25.15" customHeight="1" x14ac:dyDescent="0.25">
      <c r="A64" s="3"/>
      <c r="B64" s="19" t="s">
        <v>71</v>
      </c>
      <c r="C64" s="25"/>
      <c r="D64" s="20"/>
      <c r="E64" s="28"/>
      <c r="F64" s="27"/>
      <c r="G64" s="28"/>
      <c r="H64" s="29"/>
      <c r="I64" s="158">
        <f t="shared" si="1"/>
        <v>0</v>
      </c>
      <c r="J64" s="21"/>
      <c r="K64" s="159"/>
      <c r="L64" s="30"/>
      <c r="M64" s="217"/>
      <c r="N64" s="217"/>
      <c r="O64" s="217"/>
      <c r="P64" s="217"/>
      <c r="Q64" s="217"/>
      <c r="R64" s="217"/>
      <c r="S64" s="217"/>
      <c r="T64" s="217"/>
      <c r="U64" s="217"/>
      <c r="V64" s="217"/>
      <c r="W64" s="24"/>
      <c r="X64" s="3"/>
    </row>
    <row r="65" spans="1:24" ht="25.15" customHeight="1" x14ac:dyDescent="0.25">
      <c r="A65" s="3"/>
      <c r="B65" s="19" t="s">
        <v>72</v>
      </c>
      <c r="C65" s="25"/>
      <c r="D65" s="20"/>
      <c r="E65" s="28"/>
      <c r="F65" s="27"/>
      <c r="G65" s="28"/>
      <c r="H65" s="29"/>
      <c r="I65" s="158">
        <f t="shared" si="1"/>
        <v>0</v>
      </c>
      <c r="J65" s="21"/>
      <c r="K65" s="159"/>
      <c r="L65" s="30"/>
      <c r="M65" s="217"/>
      <c r="N65" s="217"/>
      <c r="O65" s="217"/>
      <c r="P65" s="217"/>
      <c r="Q65" s="217"/>
      <c r="R65" s="217"/>
      <c r="S65" s="217"/>
      <c r="T65" s="217"/>
      <c r="U65" s="217"/>
      <c r="V65" s="217"/>
      <c r="W65" s="24"/>
      <c r="X65" s="3"/>
    </row>
    <row r="66" spans="1:24" ht="25.15" customHeight="1" x14ac:dyDescent="0.25">
      <c r="A66" s="3"/>
      <c r="B66" s="19" t="s">
        <v>73</v>
      </c>
      <c r="C66" s="25"/>
      <c r="D66" s="20"/>
      <c r="E66" s="28"/>
      <c r="F66" s="27"/>
      <c r="G66" s="28"/>
      <c r="H66" s="29"/>
      <c r="I66" s="158">
        <f t="shared" si="1"/>
        <v>0</v>
      </c>
      <c r="J66" s="21"/>
      <c r="K66" s="159"/>
      <c r="L66" s="30"/>
      <c r="M66" s="217"/>
      <c r="N66" s="217"/>
      <c r="O66" s="217"/>
      <c r="P66" s="217"/>
      <c r="Q66" s="217"/>
      <c r="R66" s="217"/>
      <c r="S66" s="217"/>
      <c r="T66" s="217"/>
      <c r="U66" s="217"/>
      <c r="V66" s="217"/>
      <c r="W66" s="24"/>
      <c r="X66" s="3"/>
    </row>
    <row r="67" spans="1:24" ht="25.15" customHeight="1" x14ac:dyDescent="0.25">
      <c r="A67" s="3"/>
      <c r="B67" s="19" t="s">
        <v>74</v>
      </c>
      <c r="C67" s="25"/>
      <c r="D67" s="20"/>
      <c r="E67" s="28"/>
      <c r="F67" s="31"/>
      <c r="G67" s="28"/>
      <c r="H67" s="29"/>
      <c r="I67" s="158">
        <f t="shared" si="1"/>
        <v>0</v>
      </c>
      <c r="J67" s="21"/>
      <c r="K67" s="159">
        <f>K60-S2</f>
        <v>81.949999999999974</v>
      </c>
      <c r="L67" s="30"/>
      <c r="M67" s="217"/>
      <c r="N67" s="217"/>
      <c r="O67" s="217"/>
      <c r="P67" s="217"/>
      <c r="Q67" s="217"/>
      <c r="R67" s="217"/>
      <c r="S67" s="217"/>
      <c r="T67" s="217"/>
      <c r="U67" s="217"/>
      <c r="V67" s="217"/>
      <c r="W67" s="24"/>
      <c r="X67" s="3"/>
    </row>
    <row r="68" spans="1:24" ht="25.15" customHeight="1" x14ac:dyDescent="0.25">
      <c r="A68" s="3"/>
      <c r="B68" s="19" t="s">
        <v>75</v>
      </c>
      <c r="C68" s="25"/>
      <c r="D68" s="20"/>
      <c r="E68" s="28"/>
      <c r="F68" s="27"/>
      <c r="G68" s="28"/>
      <c r="H68" s="29"/>
      <c r="I68" s="158">
        <f t="shared" si="1"/>
        <v>0</v>
      </c>
      <c r="J68" s="21"/>
      <c r="K68" s="159"/>
      <c r="L68" s="30"/>
      <c r="M68" s="217"/>
      <c r="N68" s="217"/>
      <c r="O68" s="217"/>
      <c r="P68" s="217"/>
      <c r="Q68" s="217"/>
      <c r="R68" s="217"/>
      <c r="S68" s="217"/>
      <c r="T68" s="217"/>
      <c r="U68" s="217"/>
      <c r="V68" s="217"/>
      <c r="W68" s="24"/>
      <c r="X68" s="3"/>
    </row>
    <row r="69" spans="1:24" ht="25.15" customHeight="1" x14ac:dyDescent="0.25">
      <c r="A69" s="3"/>
      <c r="B69" s="19" t="s">
        <v>76</v>
      </c>
      <c r="C69" s="25"/>
      <c r="D69" s="20"/>
      <c r="E69" s="28"/>
      <c r="F69" s="27"/>
      <c r="G69" s="28"/>
      <c r="H69" s="29"/>
      <c r="I69" s="158">
        <f t="shared" si="1"/>
        <v>0</v>
      </c>
      <c r="J69" s="21"/>
      <c r="K69" s="159"/>
      <c r="L69" s="30"/>
      <c r="M69" s="217"/>
      <c r="N69" s="217"/>
      <c r="O69" s="217"/>
      <c r="P69" s="217"/>
      <c r="Q69" s="217"/>
      <c r="R69" s="217"/>
      <c r="S69" s="217"/>
      <c r="T69" s="217"/>
      <c r="U69" s="217"/>
      <c r="V69" s="217"/>
      <c r="W69" s="24"/>
      <c r="X69" s="3"/>
    </row>
    <row r="70" spans="1:24" ht="25.15" customHeight="1" x14ac:dyDescent="0.25">
      <c r="A70" s="3"/>
      <c r="B70" s="19" t="s">
        <v>77</v>
      </c>
      <c r="C70" s="25"/>
      <c r="D70" s="20"/>
      <c r="E70" s="28"/>
      <c r="F70" s="27"/>
      <c r="G70" s="28"/>
      <c r="H70" s="29"/>
      <c r="I70" s="158">
        <f t="shared" si="1"/>
        <v>0</v>
      </c>
      <c r="J70" s="21"/>
      <c r="K70" s="159"/>
      <c r="L70" s="30"/>
      <c r="M70" s="217"/>
      <c r="N70" s="217"/>
      <c r="O70" s="217"/>
      <c r="P70" s="217"/>
      <c r="Q70" s="217"/>
      <c r="R70" s="217"/>
      <c r="S70" s="217"/>
      <c r="T70" s="217"/>
      <c r="U70" s="217"/>
      <c r="V70" s="217"/>
      <c r="W70" s="24"/>
      <c r="X70" s="3"/>
    </row>
    <row r="71" spans="1:24" ht="25.15" customHeight="1" x14ac:dyDescent="0.25">
      <c r="A71" s="3"/>
      <c r="B71" s="19" t="s">
        <v>78</v>
      </c>
      <c r="C71" s="25"/>
      <c r="D71" s="20"/>
      <c r="E71" s="28"/>
      <c r="F71" s="27"/>
      <c r="G71" s="28"/>
      <c r="H71" s="29"/>
      <c r="I71" s="158">
        <f t="shared" si="1"/>
        <v>0</v>
      </c>
      <c r="J71" s="21"/>
      <c r="K71" s="159"/>
      <c r="L71" s="30"/>
      <c r="M71" s="217"/>
      <c r="N71" s="217"/>
      <c r="O71" s="217"/>
      <c r="P71" s="217"/>
      <c r="Q71" s="217"/>
      <c r="R71" s="217"/>
      <c r="S71" s="217"/>
      <c r="T71" s="217"/>
      <c r="U71" s="217"/>
      <c r="V71" s="217"/>
      <c r="W71" s="24"/>
      <c r="X71" s="3"/>
    </row>
    <row r="72" spans="1:24" ht="25.15" customHeight="1" x14ac:dyDescent="0.25">
      <c r="A72" s="3"/>
      <c r="B72" s="19" t="s">
        <v>79</v>
      </c>
      <c r="C72" s="25"/>
      <c r="D72" s="20"/>
      <c r="E72" s="28"/>
      <c r="F72" s="27"/>
      <c r="G72" s="28"/>
      <c r="H72" s="29"/>
      <c r="I72" s="158">
        <f t="shared" si="1"/>
        <v>0</v>
      </c>
      <c r="J72" s="21"/>
      <c r="K72" s="159"/>
      <c r="L72" s="30"/>
      <c r="M72" s="217"/>
      <c r="N72" s="217"/>
      <c r="O72" s="217"/>
      <c r="P72" s="217"/>
      <c r="Q72" s="217"/>
      <c r="R72" s="217"/>
      <c r="S72" s="217"/>
      <c r="T72" s="217"/>
      <c r="U72" s="217"/>
      <c r="V72" s="217"/>
      <c r="W72" s="24"/>
      <c r="X72" s="3"/>
    </row>
    <row r="73" spans="1:24" ht="25.15" customHeight="1" x14ac:dyDescent="0.25">
      <c r="A73" s="3"/>
      <c r="B73" s="19" t="s">
        <v>80</v>
      </c>
      <c r="C73" s="25"/>
      <c r="D73" s="20"/>
      <c r="E73" s="28"/>
      <c r="F73" s="27"/>
      <c r="G73" s="28"/>
      <c r="H73" s="29"/>
      <c r="I73" s="158">
        <f t="shared" si="1"/>
        <v>0</v>
      </c>
      <c r="J73" s="21"/>
      <c r="K73" s="159"/>
      <c r="L73" s="30"/>
      <c r="M73" s="217"/>
      <c r="N73" s="217"/>
      <c r="O73" s="217"/>
      <c r="P73" s="217"/>
      <c r="Q73" s="217"/>
      <c r="R73" s="217"/>
      <c r="S73" s="217"/>
      <c r="T73" s="217"/>
      <c r="U73" s="217"/>
      <c r="V73" s="217"/>
      <c r="W73" s="24"/>
      <c r="X73" s="3"/>
    </row>
    <row r="74" spans="1:24" ht="25.15" customHeight="1" x14ac:dyDescent="0.25">
      <c r="A74" s="3"/>
      <c r="B74" s="19" t="s">
        <v>81</v>
      </c>
      <c r="C74" s="25"/>
      <c r="D74" s="20"/>
      <c r="E74" s="28"/>
      <c r="F74" s="27"/>
      <c r="G74" s="28"/>
      <c r="H74" s="29"/>
      <c r="I74" s="158">
        <f t="shared" si="1"/>
        <v>0</v>
      </c>
      <c r="J74" s="21"/>
      <c r="K74" s="159">
        <f>K67-S2</f>
        <v>81.499999999999972</v>
      </c>
      <c r="L74" s="30"/>
      <c r="M74" s="217"/>
      <c r="N74" s="217"/>
      <c r="O74" s="217"/>
      <c r="P74" s="217"/>
      <c r="Q74" s="217"/>
      <c r="R74" s="217"/>
      <c r="S74" s="217"/>
      <c r="T74" s="217"/>
      <c r="U74" s="217"/>
      <c r="V74" s="217"/>
      <c r="W74" s="24"/>
      <c r="X74" s="3"/>
    </row>
    <row r="75" spans="1:24" ht="25.15" customHeight="1" x14ac:dyDescent="0.25">
      <c r="A75" s="3"/>
      <c r="B75" s="19" t="s">
        <v>82</v>
      </c>
      <c r="C75" s="25"/>
      <c r="D75" s="20"/>
      <c r="E75" s="28"/>
      <c r="F75" s="27"/>
      <c r="G75" s="28"/>
      <c r="H75" s="29"/>
      <c r="I75" s="158">
        <f t="shared" si="1"/>
        <v>0</v>
      </c>
      <c r="J75" s="21"/>
      <c r="K75" s="159"/>
      <c r="L75" s="30"/>
      <c r="M75" s="217"/>
      <c r="N75" s="217"/>
      <c r="O75" s="217"/>
      <c r="P75" s="217"/>
      <c r="Q75" s="217"/>
      <c r="R75" s="217"/>
      <c r="S75" s="217"/>
      <c r="T75" s="217"/>
      <c r="U75" s="217"/>
      <c r="V75" s="217"/>
      <c r="W75" s="24"/>
      <c r="X75" s="3"/>
    </row>
    <row r="76" spans="1:24" ht="25.15" customHeight="1" x14ac:dyDescent="0.25">
      <c r="A76" s="3"/>
      <c r="B76" s="19" t="s">
        <v>83</v>
      </c>
      <c r="C76" s="25"/>
      <c r="D76" s="20"/>
      <c r="E76" s="28"/>
      <c r="F76" s="27"/>
      <c r="G76" s="28"/>
      <c r="H76" s="29"/>
      <c r="I76" s="158">
        <f t="shared" si="1"/>
        <v>0</v>
      </c>
      <c r="J76" s="21"/>
      <c r="K76" s="159"/>
      <c r="L76" s="30"/>
      <c r="M76" s="217"/>
      <c r="N76" s="217"/>
      <c r="O76" s="217"/>
      <c r="P76" s="217"/>
      <c r="Q76" s="217"/>
      <c r="R76" s="217"/>
      <c r="S76" s="217"/>
      <c r="T76" s="217"/>
      <c r="U76" s="217"/>
      <c r="V76" s="217"/>
      <c r="W76" s="24"/>
      <c r="X76" s="3"/>
    </row>
    <row r="77" spans="1:24" ht="25.15" customHeight="1" x14ac:dyDescent="0.25">
      <c r="A77" s="3"/>
      <c r="B77" s="19" t="s">
        <v>84</v>
      </c>
      <c r="C77" s="25"/>
      <c r="D77" s="20"/>
      <c r="E77" s="28"/>
      <c r="F77" s="27"/>
      <c r="G77" s="28"/>
      <c r="H77" s="29"/>
      <c r="I77" s="158">
        <f t="shared" si="1"/>
        <v>0</v>
      </c>
      <c r="J77" s="21"/>
      <c r="K77" s="159"/>
      <c r="L77" s="30"/>
      <c r="M77" s="217"/>
      <c r="N77" s="217"/>
      <c r="O77" s="217"/>
      <c r="P77" s="217"/>
      <c r="Q77" s="217"/>
      <c r="R77" s="217"/>
      <c r="S77" s="217"/>
      <c r="T77" s="217"/>
      <c r="U77" s="217"/>
      <c r="V77" s="217"/>
      <c r="W77" s="24"/>
      <c r="X77" s="3"/>
    </row>
    <row r="78" spans="1:24" ht="25.15" customHeight="1" x14ac:dyDescent="0.25">
      <c r="A78" s="3"/>
      <c r="B78" s="19" t="s">
        <v>85</v>
      </c>
      <c r="C78" s="25"/>
      <c r="D78" s="20"/>
      <c r="E78" s="28"/>
      <c r="F78" s="27"/>
      <c r="G78" s="28"/>
      <c r="H78" s="29"/>
      <c r="I78" s="158">
        <f t="shared" si="1"/>
        <v>0</v>
      </c>
      <c r="J78" s="21"/>
      <c r="K78" s="159"/>
      <c r="L78" s="30"/>
      <c r="M78" s="217"/>
      <c r="N78" s="217"/>
      <c r="O78" s="217"/>
      <c r="P78" s="217"/>
      <c r="Q78" s="217"/>
      <c r="R78" s="217"/>
      <c r="S78" s="217"/>
      <c r="T78" s="217"/>
      <c r="U78" s="217"/>
      <c r="V78" s="217"/>
      <c r="W78" s="24"/>
      <c r="X78" s="3"/>
    </row>
    <row r="79" spans="1:24" ht="25.15" customHeight="1" x14ac:dyDescent="0.25">
      <c r="A79" s="3"/>
      <c r="B79" s="19" t="s">
        <v>86</v>
      </c>
      <c r="C79" s="25"/>
      <c r="D79" s="20"/>
      <c r="E79" s="28"/>
      <c r="F79" s="27"/>
      <c r="G79" s="28"/>
      <c r="H79" s="29"/>
      <c r="I79" s="158">
        <f t="shared" si="1"/>
        <v>0</v>
      </c>
      <c r="J79" s="21"/>
      <c r="K79" s="159"/>
      <c r="L79" s="30"/>
      <c r="M79" s="217"/>
      <c r="N79" s="217"/>
      <c r="O79" s="217"/>
      <c r="P79" s="217"/>
      <c r="Q79" s="217"/>
      <c r="R79" s="217"/>
      <c r="S79" s="217"/>
      <c r="T79" s="217"/>
      <c r="U79" s="217"/>
      <c r="V79" s="217"/>
      <c r="W79" s="24"/>
      <c r="X79" s="3"/>
    </row>
    <row r="80" spans="1:24" ht="25.15" customHeight="1" x14ac:dyDescent="0.25">
      <c r="A80" s="3"/>
      <c r="B80" s="19" t="s">
        <v>87</v>
      </c>
      <c r="C80" s="25"/>
      <c r="D80" s="20"/>
      <c r="E80" s="28"/>
      <c r="F80" s="27"/>
      <c r="G80" s="28"/>
      <c r="H80" s="29"/>
      <c r="I80" s="158">
        <f t="shared" si="1"/>
        <v>0</v>
      </c>
      <c r="J80" s="21"/>
      <c r="K80" s="159"/>
      <c r="L80" s="30"/>
      <c r="M80" s="217"/>
      <c r="N80" s="217"/>
      <c r="O80" s="217"/>
      <c r="P80" s="217"/>
      <c r="Q80" s="217"/>
      <c r="R80" s="217"/>
      <c r="S80" s="217"/>
      <c r="T80" s="217"/>
      <c r="U80" s="217"/>
      <c r="V80" s="217"/>
      <c r="W80" s="24"/>
      <c r="X80" s="3"/>
    </row>
    <row r="81" spans="1:24" ht="25.15" customHeight="1" x14ac:dyDescent="0.25">
      <c r="A81" s="3"/>
      <c r="B81" s="19" t="s">
        <v>88</v>
      </c>
      <c r="C81" s="25"/>
      <c r="D81" s="20"/>
      <c r="E81" s="28"/>
      <c r="F81" s="27"/>
      <c r="G81" s="28"/>
      <c r="H81" s="29"/>
      <c r="I81" s="158">
        <f t="shared" si="1"/>
        <v>0</v>
      </c>
      <c r="J81" s="21"/>
      <c r="K81" s="159">
        <f>K74-S2</f>
        <v>81.049999999999969</v>
      </c>
      <c r="L81" s="30"/>
      <c r="M81" s="217"/>
      <c r="N81" s="217"/>
      <c r="O81" s="217"/>
      <c r="P81" s="217"/>
      <c r="Q81" s="217"/>
      <c r="R81" s="217"/>
      <c r="S81" s="217"/>
      <c r="T81" s="217"/>
      <c r="U81" s="217"/>
      <c r="V81" s="217"/>
      <c r="W81" s="24"/>
      <c r="X81" s="3"/>
    </row>
    <row r="82" spans="1:24" ht="25.15" customHeight="1" x14ac:dyDescent="0.25">
      <c r="A82" s="3"/>
      <c r="B82" s="19" t="s">
        <v>89</v>
      </c>
      <c r="C82" s="25"/>
      <c r="D82" s="20"/>
      <c r="E82" s="28"/>
      <c r="F82" s="27"/>
      <c r="G82" s="28"/>
      <c r="H82" s="29"/>
      <c r="I82" s="158">
        <f t="shared" si="1"/>
        <v>0</v>
      </c>
      <c r="J82" s="21"/>
      <c r="K82" s="159"/>
      <c r="L82" s="30"/>
      <c r="M82" s="217"/>
      <c r="N82" s="217"/>
      <c r="O82" s="217"/>
      <c r="P82" s="217"/>
      <c r="Q82" s="217"/>
      <c r="R82" s="217"/>
      <c r="S82" s="217"/>
      <c r="T82" s="217"/>
      <c r="U82" s="217"/>
      <c r="V82" s="217"/>
      <c r="W82" s="24"/>
      <c r="X82" s="3"/>
    </row>
    <row r="83" spans="1:24" ht="25.15" customHeight="1" x14ac:dyDescent="0.25">
      <c r="A83" s="3"/>
      <c r="B83" s="19" t="s">
        <v>90</v>
      </c>
      <c r="C83" s="25"/>
      <c r="D83" s="20"/>
      <c r="E83" s="28"/>
      <c r="F83" s="27"/>
      <c r="G83" s="28"/>
      <c r="H83" s="29"/>
      <c r="I83" s="158">
        <f t="shared" si="1"/>
        <v>0</v>
      </c>
      <c r="J83" s="21"/>
      <c r="K83" s="159"/>
      <c r="L83" s="30"/>
      <c r="M83" s="217"/>
      <c r="N83" s="217"/>
      <c r="O83" s="217"/>
      <c r="P83" s="217"/>
      <c r="Q83" s="217"/>
      <c r="R83" s="217"/>
      <c r="S83" s="217"/>
      <c r="T83" s="217"/>
      <c r="U83" s="217"/>
      <c r="V83" s="217"/>
      <c r="W83" s="24"/>
      <c r="X83" s="3"/>
    </row>
    <row r="84" spans="1:24" ht="25.15" customHeight="1" x14ac:dyDescent="0.25">
      <c r="A84" s="3"/>
      <c r="B84" s="19" t="s">
        <v>91</v>
      </c>
      <c r="C84" s="25"/>
      <c r="D84" s="20"/>
      <c r="E84" s="28"/>
      <c r="F84" s="27"/>
      <c r="G84" s="28"/>
      <c r="H84" s="29"/>
      <c r="I84" s="158">
        <f t="shared" si="1"/>
        <v>0</v>
      </c>
      <c r="J84" s="21"/>
      <c r="K84" s="159"/>
      <c r="L84" s="30"/>
      <c r="M84" s="217"/>
      <c r="N84" s="217"/>
      <c r="O84" s="217"/>
      <c r="P84" s="217"/>
      <c r="Q84" s="217"/>
      <c r="R84" s="217"/>
      <c r="S84" s="217"/>
      <c r="T84" s="217"/>
      <c r="U84" s="217"/>
      <c r="V84" s="217"/>
      <c r="W84" s="24"/>
      <c r="X84" s="3"/>
    </row>
    <row r="85" spans="1:24" ht="25.15" customHeight="1" x14ac:dyDescent="0.25">
      <c r="A85" s="3"/>
      <c r="B85" s="19" t="s">
        <v>92</v>
      </c>
      <c r="C85" s="25"/>
      <c r="D85" s="20"/>
      <c r="E85" s="28"/>
      <c r="F85" s="27"/>
      <c r="G85" s="28"/>
      <c r="H85" s="29"/>
      <c r="I85" s="158">
        <f t="shared" si="1"/>
        <v>0</v>
      </c>
      <c r="J85" s="21"/>
      <c r="K85" s="159"/>
      <c r="L85" s="30"/>
      <c r="M85" s="217"/>
      <c r="N85" s="217"/>
      <c r="O85" s="217"/>
      <c r="P85" s="217"/>
      <c r="Q85" s="217"/>
      <c r="R85" s="217"/>
      <c r="S85" s="217"/>
      <c r="T85" s="217"/>
      <c r="U85" s="217"/>
      <c r="V85" s="217"/>
      <c r="W85" s="24"/>
      <c r="X85" s="3"/>
    </row>
    <row r="86" spans="1:24" ht="25.15" customHeight="1" x14ac:dyDescent="0.25">
      <c r="A86" s="3"/>
      <c r="B86" s="19" t="s">
        <v>93</v>
      </c>
      <c r="C86" s="25"/>
      <c r="D86" s="20"/>
      <c r="E86" s="28"/>
      <c r="F86" s="27"/>
      <c r="G86" s="28"/>
      <c r="H86" s="29"/>
      <c r="I86" s="158">
        <f t="shared" si="1"/>
        <v>0</v>
      </c>
      <c r="J86" s="21"/>
      <c r="K86" s="159"/>
      <c r="L86" s="30"/>
      <c r="M86" s="217"/>
      <c r="N86" s="217"/>
      <c r="O86" s="217"/>
      <c r="P86" s="217"/>
      <c r="Q86" s="217"/>
      <c r="R86" s="217"/>
      <c r="S86" s="217"/>
      <c r="T86" s="217"/>
      <c r="U86" s="217"/>
      <c r="V86" s="217"/>
      <c r="W86" s="24"/>
      <c r="X86" s="3"/>
    </row>
    <row r="87" spans="1:24" ht="25.15" customHeight="1" x14ac:dyDescent="0.25">
      <c r="A87" s="3"/>
      <c r="B87" s="19" t="s">
        <v>94</v>
      </c>
      <c r="C87" s="25"/>
      <c r="D87" s="20"/>
      <c r="E87" s="28"/>
      <c r="F87" s="27"/>
      <c r="G87" s="28"/>
      <c r="H87" s="29"/>
      <c r="I87" s="158">
        <f t="shared" si="1"/>
        <v>0</v>
      </c>
      <c r="J87" s="21"/>
      <c r="K87" s="159"/>
      <c r="L87" s="30"/>
      <c r="M87" s="217"/>
      <c r="N87" s="217"/>
      <c r="O87" s="217"/>
      <c r="P87" s="217"/>
      <c r="Q87" s="217"/>
      <c r="R87" s="217"/>
      <c r="S87" s="217"/>
      <c r="T87" s="217"/>
      <c r="U87" s="217"/>
      <c r="V87" s="217"/>
      <c r="W87" s="24"/>
      <c r="X87" s="3"/>
    </row>
    <row r="88" spans="1:24" ht="25.15" customHeight="1" x14ac:dyDescent="0.25">
      <c r="A88" s="3"/>
      <c r="B88" s="19" t="s">
        <v>95</v>
      </c>
      <c r="C88" s="25"/>
      <c r="D88" s="20"/>
      <c r="E88" s="28"/>
      <c r="F88" s="27"/>
      <c r="G88" s="32"/>
      <c r="H88" s="29"/>
      <c r="I88" s="158">
        <f t="shared" si="1"/>
        <v>0</v>
      </c>
      <c r="J88" s="21"/>
      <c r="K88" s="159">
        <f>K81-S2</f>
        <v>80.599999999999966</v>
      </c>
      <c r="L88" s="30"/>
      <c r="M88" s="218"/>
      <c r="N88" s="218"/>
      <c r="O88" s="218"/>
      <c r="P88" s="218"/>
      <c r="Q88" s="218"/>
      <c r="R88" s="218"/>
      <c r="S88" s="218"/>
      <c r="T88" s="218"/>
      <c r="U88" s="218"/>
      <c r="V88" s="218"/>
      <c r="W88" s="24"/>
      <c r="X88" s="3"/>
    </row>
    <row r="89" spans="1:24" ht="25.15" customHeight="1" x14ac:dyDescent="0.25">
      <c r="A89" s="3"/>
      <c r="B89" s="19" t="s">
        <v>96</v>
      </c>
      <c r="C89" s="25"/>
      <c r="D89" s="20"/>
      <c r="E89" s="32"/>
      <c r="F89" s="27"/>
      <c r="G89" s="32"/>
      <c r="H89" s="29"/>
      <c r="I89" s="158">
        <f t="shared" si="1"/>
        <v>0</v>
      </c>
      <c r="J89" s="21"/>
      <c r="K89" s="159"/>
      <c r="L89" s="30"/>
      <c r="M89" s="218"/>
      <c r="N89" s="218"/>
      <c r="O89" s="218"/>
      <c r="P89" s="218"/>
      <c r="Q89" s="218"/>
      <c r="R89" s="218"/>
      <c r="S89" s="218"/>
      <c r="T89" s="218"/>
      <c r="U89" s="218"/>
      <c r="V89" s="218"/>
      <c r="W89" s="24"/>
      <c r="X89" s="3"/>
    </row>
    <row r="90" spans="1:24" ht="25.15" customHeight="1" x14ac:dyDescent="0.25">
      <c r="A90" s="3"/>
      <c r="B90" s="19" t="s">
        <v>97</v>
      </c>
      <c r="C90" s="25"/>
      <c r="D90" s="20"/>
      <c r="E90" s="32"/>
      <c r="F90" s="27"/>
      <c r="G90" s="32"/>
      <c r="H90" s="29"/>
      <c r="I90" s="158">
        <f t="shared" si="1"/>
        <v>0</v>
      </c>
      <c r="J90" s="21"/>
      <c r="K90" s="159"/>
      <c r="L90" s="30"/>
      <c r="M90" s="218"/>
      <c r="N90" s="218"/>
      <c r="O90" s="218"/>
      <c r="P90" s="218"/>
      <c r="Q90" s="218"/>
      <c r="R90" s="218"/>
      <c r="S90" s="218"/>
      <c r="T90" s="218"/>
      <c r="U90" s="218"/>
      <c r="V90" s="218"/>
      <c r="W90" s="24"/>
      <c r="X90" s="3"/>
    </row>
    <row r="91" spans="1:24" ht="25.15" customHeight="1" x14ac:dyDescent="0.25">
      <c r="A91" s="3"/>
      <c r="B91" s="19" t="s">
        <v>98</v>
      </c>
      <c r="C91" s="25"/>
      <c r="D91" s="20"/>
      <c r="E91" s="28"/>
      <c r="F91" s="27"/>
      <c r="G91" s="32"/>
      <c r="H91" s="29"/>
      <c r="I91" s="158">
        <f t="shared" si="1"/>
        <v>0</v>
      </c>
      <c r="J91" s="21"/>
      <c r="K91" s="159"/>
      <c r="L91" s="30"/>
      <c r="M91" s="218"/>
      <c r="N91" s="218"/>
      <c r="O91" s="218"/>
      <c r="P91" s="218"/>
      <c r="Q91" s="218"/>
      <c r="R91" s="218"/>
      <c r="S91" s="218"/>
      <c r="T91" s="218"/>
      <c r="U91" s="218"/>
      <c r="V91" s="218"/>
      <c r="W91" s="24"/>
      <c r="X91" s="3"/>
    </row>
    <row r="92" spans="1:24" ht="25.15" customHeight="1" x14ac:dyDescent="0.25">
      <c r="A92" s="3"/>
      <c r="B92" s="19" t="s">
        <v>99</v>
      </c>
      <c r="C92" s="25"/>
      <c r="D92" s="20"/>
      <c r="E92" s="28"/>
      <c r="F92" s="27"/>
      <c r="G92" s="32"/>
      <c r="H92" s="29"/>
      <c r="I92" s="158">
        <f t="shared" si="1"/>
        <v>0</v>
      </c>
      <c r="J92" s="21"/>
      <c r="K92" s="159"/>
      <c r="L92" s="30"/>
      <c r="M92" s="218"/>
      <c r="N92" s="218"/>
      <c r="O92" s="218"/>
      <c r="P92" s="218"/>
      <c r="Q92" s="218"/>
      <c r="R92" s="218"/>
      <c r="S92" s="218"/>
      <c r="T92" s="218"/>
      <c r="U92" s="218"/>
      <c r="V92" s="218"/>
      <c r="W92" s="24"/>
      <c r="X92" s="3"/>
    </row>
    <row r="93" spans="1:24" ht="25.15" customHeight="1" x14ac:dyDescent="0.25">
      <c r="A93" s="3"/>
      <c r="B93" s="19" t="s">
        <v>100</v>
      </c>
      <c r="C93" s="25"/>
      <c r="D93" s="20"/>
      <c r="E93" s="28"/>
      <c r="F93" s="27"/>
      <c r="G93" s="28"/>
      <c r="H93" s="29"/>
      <c r="I93" s="158">
        <f t="shared" si="1"/>
        <v>0</v>
      </c>
      <c r="J93" s="21"/>
      <c r="K93" s="159"/>
      <c r="L93" s="30"/>
      <c r="M93" s="218"/>
      <c r="N93" s="218"/>
      <c r="O93" s="218"/>
      <c r="P93" s="218"/>
      <c r="Q93" s="218"/>
      <c r="R93" s="218"/>
      <c r="S93" s="218"/>
      <c r="T93" s="218"/>
      <c r="U93" s="218"/>
      <c r="V93" s="218"/>
      <c r="W93" s="24"/>
      <c r="X93" s="3"/>
    </row>
    <row r="94" spans="1:24" ht="25.15" customHeight="1" x14ac:dyDescent="0.25">
      <c r="A94" s="3"/>
      <c r="B94" s="19" t="s">
        <v>101</v>
      </c>
      <c r="C94" s="25"/>
      <c r="D94" s="20"/>
      <c r="E94" s="28"/>
      <c r="F94" s="27"/>
      <c r="G94" s="28"/>
      <c r="H94" s="29"/>
      <c r="I94" s="158">
        <f t="shared" si="1"/>
        <v>0</v>
      </c>
      <c r="J94" s="21"/>
      <c r="K94" s="159"/>
      <c r="L94" s="30"/>
      <c r="M94" s="218"/>
      <c r="N94" s="218"/>
      <c r="O94" s="218"/>
      <c r="P94" s="218"/>
      <c r="Q94" s="218"/>
      <c r="R94" s="218"/>
      <c r="S94" s="218"/>
      <c r="T94" s="218"/>
      <c r="U94" s="218"/>
      <c r="V94" s="218"/>
      <c r="W94" s="24"/>
      <c r="X94" s="3"/>
    </row>
    <row r="95" spans="1:24" ht="25.15" customHeight="1" x14ac:dyDescent="0.25">
      <c r="A95" s="3"/>
      <c r="B95" s="19" t="s">
        <v>102</v>
      </c>
      <c r="C95" s="25"/>
      <c r="D95" s="20"/>
      <c r="E95" s="28"/>
      <c r="F95" s="27"/>
      <c r="G95" s="28"/>
      <c r="H95" s="29"/>
      <c r="I95" s="158">
        <f t="shared" si="1"/>
        <v>0</v>
      </c>
      <c r="J95" s="21"/>
      <c r="K95" s="159">
        <f>K88-S2</f>
        <v>80.149999999999963</v>
      </c>
      <c r="L95" s="30"/>
      <c r="M95" s="217"/>
      <c r="N95" s="217"/>
      <c r="O95" s="217"/>
      <c r="P95" s="217"/>
      <c r="Q95" s="217"/>
      <c r="R95" s="217"/>
      <c r="S95" s="217"/>
      <c r="T95" s="217"/>
      <c r="U95" s="217"/>
      <c r="V95" s="217"/>
      <c r="W95" s="24"/>
      <c r="X95" s="3"/>
    </row>
    <row r="96" spans="1:24" ht="25.15" customHeight="1" x14ac:dyDescent="0.25">
      <c r="A96" s="3"/>
      <c r="B96" s="19" t="s">
        <v>103</v>
      </c>
      <c r="C96" s="25"/>
      <c r="D96" s="20"/>
      <c r="E96" s="28"/>
      <c r="F96" s="27"/>
      <c r="G96" s="28"/>
      <c r="H96" s="29"/>
      <c r="I96" s="158">
        <f t="shared" si="1"/>
        <v>0</v>
      </c>
      <c r="J96" s="21"/>
      <c r="K96" s="159"/>
      <c r="L96" s="30"/>
      <c r="M96" s="217"/>
      <c r="N96" s="217"/>
      <c r="O96" s="217"/>
      <c r="P96" s="217"/>
      <c r="Q96" s="217"/>
      <c r="R96" s="217"/>
      <c r="S96" s="217"/>
      <c r="T96" s="217"/>
      <c r="U96" s="217"/>
      <c r="V96" s="217"/>
      <c r="W96" s="24"/>
      <c r="X96" s="3"/>
    </row>
    <row r="97" spans="1:24" ht="25.15" customHeight="1" x14ac:dyDescent="0.25">
      <c r="A97" s="3"/>
      <c r="B97" s="19" t="s">
        <v>104</v>
      </c>
      <c r="C97" s="25"/>
      <c r="D97" s="20"/>
      <c r="E97" s="28"/>
      <c r="F97" s="27"/>
      <c r="G97" s="28"/>
      <c r="H97" s="29"/>
      <c r="I97" s="158">
        <f t="shared" si="1"/>
        <v>0</v>
      </c>
      <c r="J97" s="21"/>
      <c r="K97" s="159"/>
      <c r="L97" s="30"/>
      <c r="M97" s="217"/>
      <c r="N97" s="217"/>
      <c r="O97" s="217"/>
      <c r="P97" s="217"/>
      <c r="Q97" s="217"/>
      <c r="R97" s="217"/>
      <c r="S97" s="217"/>
      <c r="T97" s="217"/>
      <c r="U97" s="217"/>
      <c r="V97" s="217"/>
      <c r="W97" s="24"/>
      <c r="X97" s="3"/>
    </row>
    <row r="98" spans="1:24" ht="25.15" customHeight="1" x14ac:dyDescent="0.25">
      <c r="A98" s="3"/>
      <c r="B98" s="19" t="s">
        <v>105</v>
      </c>
      <c r="C98" s="25"/>
      <c r="D98" s="20"/>
      <c r="E98" s="28"/>
      <c r="F98" s="27"/>
      <c r="G98" s="28"/>
      <c r="H98" s="29"/>
      <c r="I98" s="158">
        <f t="shared" si="1"/>
        <v>0</v>
      </c>
      <c r="J98" s="21"/>
      <c r="K98" s="159"/>
      <c r="L98" s="30"/>
      <c r="M98" s="217"/>
      <c r="N98" s="217"/>
      <c r="O98" s="217"/>
      <c r="P98" s="217"/>
      <c r="Q98" s="217"/>
      <c r="R98" s="217"/>
      <c r="S98" s="217"/>
      <c r="T98" s="217"/>
      <c r="U98" s="217"/>
      <c r="V98" s="217"/>
      <c r="W98" s="24"/>
      <c r="X98" s="3"/>
    </row>
    <row r="99" spans="1:24" ht="25.15" customHeight="1" x14ac:dyDescent="0.25">
      <c r="A99" s="3"/>
      <c r="B99" s="19" t="s">
        <v>106</v>
      </c>
      <c r="C99" s="25"/>
      <c r="D99" s="20"/>
      <c r="E99" s="28"/>
      <c r="F99" s="27"/>
      <c r="G99" s="28"/>
      <c r="H99" s="29"/>
      <c r="I99" s="158">
        <f t="shared" si="1"/>
        <v>0</v>
      </c>
      <c r="J99" s="21"/>
      <c r="K99" s="159"/>
      <c r="L99" s="30"/>
      <c r="M99" s="217"/>
      <c r="N99" s="217"/>
      <c r="O99" s="217"/>
      <c r="P99" s="217"/>
      <c r="Q99" s="217"/>
      <c r="R99" s="217"/>
      <c r="S99" s="217"/>
      <c r="T99" s="217"/>
      <c r="U99" s="217"/>
      <c r="V99" s="217"/>
      <c r="W99" s="24"/>
      <c r="X99" s="3"/>
    </row>
    <row r="100" spans="1:24" ht="25.15" customHeight="1" x14ac:dyDescent="0.25">
      <c r="A100" s="3"/>
      <c r="B100" s="19" t="s">
        <v>107</v>
      </c>
      <c r="C100" s="25"/>
      <c r="D100" s="20"/>
      <c r="E100" s="28"/>
      <c r="F100" s="27"/>
      <c r="G100" s="28"/>
      <c r="H100" s="29"/>
      <c r="I100" s="158">
        <f t="shared" si="1"/>
        <v>0</v>
      </c>
      <c r="J100" s="21"/>
      <c r="K100" s="159"/>
      <c r="L100" s="30"/>
      <c r="M100" s="217"/>
      <c r="N100" s="217"/>
      <c r="O100" s="217"/>
      <c r="P100" s="217"/>
      <c r="Q100" s="217"/>
      <c r="R100" s="217"/>
      <c r="S100" s="217"/>
      <c r="T100" s="217"/>
      <c r="U100" s="217"/>
      <c r="V100" s="217"/>
      <c r="W100" s="24"/>
      <c r="X100" s="3"/>
    </row>
    <row r="101" spans="1:24" ht="25.15" customHeight="1" x14ac:dyDescent="0.25">
      <c r="A101" s="3"/>
      <c r="B101" s="19" t="s">
        <v>108</v>
      </c>
      <c r="C101" s="25"/>
      <c r="D101" s="20"/>
      <c r="E101" s="28"/>
      <c r="F101" s="27"/>
      <c r="G101" s="28"/>
      <c r="H101" s="29"/>
      <c r="I101" s="158">
        <f t="shared" si="1"/>
        <v>0</v>
      </c>
      <c r="J101" s="21"/>
      <c r="K101" s="159"/>
      <c r="L101" s="30"/>
      <c r="M101" s="217"/>
      <c r="N101" s="217"/>
      <c r="O101" s="217"/>
      <c r="P101" s="217"/>
      <c r="Q101" s="217"/>
      <c r="R101" s="217"/>
      <c r="S101" s="217"/>
      <c r="T101" s="217"/>
      <c r="U101" s="217"/>
      <c r="V101" s="217"/>
      <c r="W101" s="24"/>
      <c r="X101" s="3"/>
    </row>
    <row r="102" spans="1:24" ht="25.15" customHeight="1" x14ac:dyDescent="0.25">
      <c r="A102" s="3"/>
      <c r="B102" s="19" t="s">
        <v>109</v>
      </c>
      <c r="C102" s="25"/>
      <c r="D102" s="20"/>
      <c r="E102" s="28"/>
      <c r="F102" s="27"/>
      <c r="G102" s="28"/>
      <c r="H102" s="29"/>
      <c r="I102" s="158">
        <f t="shared" si="1"/>
        <v>0</v>
      </c>
      <c r="J102" s="21"/>
      <c r="K102" s="159">
        <f>K95-S2</f>
        <v>79.69999999999996</v>
      </c>
      <c r="L102" s="30"/>
      <c r="M102" s="217"/>
      <c r="N102" s="217"/>
      <c r="O102" s="217"/>
      <c r="P102" s="217"/>
      <c r="Q102" s="217"/>
      <c r="R102" s="217"/>
      <c r="S102" s="217"/>
      <c r="T102" s="217"/>
      <c r="U102" s="217"/>
      <c r="V102" s="217"/>
      <c r="W102" s="24"/>
      <c r="X102" s="3"/>
    </row>
    <row r="103" spans="1:24" ht="25.15" customHeight="1" x14ac:dyDescent="0.25">
      <c r="A103" s="3"/>
      <c r="B103" s="19" t="s">
        <v>110</v>
      </c>
      <c r="C103" s="25"/>
      <c r="D103" s="20"/>
      <c r="E103" s="28"/>
      <c r="F103" s="27"/>
      <c r="G103" s="28"/>
      <c r="H103" s="29"/>
      <c r="I103" s="158">
        <f t="shared" si="1"/>
        <v>0</v>
      </c>
      <c r="J103" s="21"/>
      <c r="K103" s="159"/>
      <c r="L103" s="30"/>
      <c r="M103" s="217"/>
      <c r="N103" s="217"/>
      <c r="O103" s="217"/>
      <c r="P103" s="217"/>
      <c r="Q103" s="217"/>
      <c r="R103" s="217"/>
      <c r="S103" s="217"/>
      <c r="T103" s="217"/>
      <c r="U103" s="217"/>
      <c r="V103" s="217"/>
      <c r="W103" s="24"/>
      <c r="X103" s="3"/>
    </row>
    <row r="104" spans="1:24" ht="25.15" customHeight="1" x14ac:dyDescent="0.25">
      <c r="A104" s="3"/>
      <c r="B104" s="19" t="s">
        <v>111</v>
      </c>
      <c r="C104" s="25"/>
      <c r="D104" s="20"/>
      <c r="E104" s="28"/>
      <c r="F104" s="27"/>
      <c r="G104" s="28"/>
      <c r="H104" s="29"/>
      <c r="I104" s="158">
        <f t="shared" si="1"/>
        <v>0</v>
      </c>
      <c r="J104" s="21"/>
      <c r="K104" s="159"/>
      <c r="L104" s="30"/>
      <c r="M104" s="217"/>
      <c r="N104" s="217"/>
      <c r="O104" s="217"/>
      <c r="P104" s="217"/>
      <c r="Q104" s="217"/>
      <c r="R104" s="217"/>
      <c r="S104" s="217"/>
      <c r="T104" s="217"/>
      <c r="U104" s="217"/>
      <c r="V104" s="217"/>
      <c r="W104" s="24"/>
      <c r="X104" s="3"/>
    </row>
    <row r="105" spans="1:24" ht="25.15" customHeight="1" x14ac:dyDescent="0.25">
      <c r="A105" s="3"/>
      <c r="B105" s="19" t="s">
        <v>112</v>
      </c>
      <c r="C105" s="25"/>
      <c r="D105" s="20"/>
      <c r="E105" s="28"/>
      <c r="F105" s="27"/>
      <c r="G105" s="28"/>
      <c r="H105" s="29"/>
      <c r="I105" s="158">
        <f t="shared" ref="I105:I168" si="2">G104-E105</f>
        <v>0</v>
      </c>
      <c r="J105" s="21"/>
      <c r="K105" s="159"/>
      <c r="L105" s="30"/>
      <c r="M105" s="217"/>
      <c r="N105" s="217"/>
      <c r="O105" s="217"/>
      <c r="P105" s="217"/>
      <c r="Q105" s="217"/>
      <c r="R105" s="217"/>
      <c r="S105" s="217"/>
      <c r="T105" s="217"/>
      <c r="U105" s="217"/>
      <c r="V105" s="217"/>
      <c r="W105" s="24"/>
      <c r="X105" s="3"/>
    </row>
    <row r="106" spans="1:24" ht="25.15" customHeight="1" x14ac:dyDescent="0.25">
      <c r="A106" s="3"/>
      <c r="B106" s="19" t="s">
        <v>113</v>
      </c>
      <c r="C106" s="25"/>
      <c r="D106" s="20"/>
      <c r="E106" s="28"/>
      <c r="F106" s="27"/>
      <c r="G106" s="28"/>
      <c r="H106" s="29"/>
      <c r="I106" s="158">
        <f t="shared" si="2"/>
        <v>0</v>
      </c>
      <c r="J106" s="21"/>
      <c r="K106" s="159"/>
      <c r="L106" s="30"/>
      <c r="M106" s="217"/>
      <c r="N106" s="217"/>
      <c r="O106" s="217"/>
      <c r="P106" s="217"/>
      <c r="Q106" s="217"/>
      <c r="R106" s="217"/>
      <c r="S106" s="217"/>
      <c r="T106" s="217"/>
      <c r="U106" s="217"/>
      <c r="V106" s="217"/>
      <c r="W106" s="24"/>
      <c r="X106" s="3"/>
    </row>
    <row r="107" spans="1:24" ht="25.15" customHeight="1" x14ac:dyDescent="0.25">
      <c r="A107" s="3"/>
      <c r="B107" s="19" t="s">
        <v>114</v>
      </c>
      <c r="C107" s="25"/>
      <c r="D107" s="20"/>
      <c r="E107" s="28"/>
      <c r="F107" s="27"/>
      <c r="G107" s="28"/>
      <c r="H107" s="29"/>
      <c r="I107" s="158">
        <f t="shared" si="2"/>
        <v>0</v>
      </c>
      <c r="J107" s="21"/>
      <c r="K107" s="159"/>
      <c r="L107" s="30"/>
      <c r="M107" s="217"/>
      <c r="N107" s="217"/>
      <c r="O107" s="217"/>
      <c r="P107" s="217"/>
      <c r="Q107" s="217"/>
      <c r="R107" s="217"/>
      <c r="S107" s="217"/>
      <c r="T107" s="217"/>
      <c r="U107" s="217"/>
      <c r="V107" s="217"/>
      <c r="W107" s="24"/>
      <c r="X107" s="3"/>
    </row>
    <row r="108" spans="1:24" ht="25.15" customHeight="1" x14ac:dyDescent="0.25">
      <c r="A108" s="3"/>
      <c r="B108" s="19" t="s">
        <v>115</v>
      </c>
      <c r="C108" s="25"/>
      <c r="D108" s="20"/>
      <c r="E108" s="28"/>
      <c r="F108" s="27"/>
      <c r="G108" s="28"/>
      <c r="H108" s="29"/>
      <c r="I108" s="158">
        <f t="shared" si="2"/>
        <v>0</v>
      </c>
      <c r="J108" s="21"/>
      <c r="K108" s="159"/>
      <c r="L108" s="30"/>
      <c r="M108" s="217"/>
      <c r="N108" s="217"/>
      <c r="O108" s="217"/>
      <c r="P108" s="217"/>
      <c r="Q108" s="217"/>
      <c r="R108" s="217"/>
      <c r="S108" s="217"/>
      <c r="T108" s="217"/>
      <c r="U108" s="217"/>
      <c r="V108" s="217"/>
      <c r="W108" s="24"/>
      <c r="X108" s="3"/>
    </row>
    <row r="109" spans="1:24" ht="25.15" customHeight="1" x14ac:dyDescent="0.25">
      <c r="A109" s="3"/>
      <c r="B109" s="19" t="s">
        <v>116</v>
      </c>
      <c r="C109" s="25"/>
      <c r="D109" s="20"/>
      <c r="E109" s="28"/>
      <c r="F109" s="27"/>
      <c r="G109" s="28"/>
      <c r="H109" s="29"/>
      <c r="I109" s="158">
        <f t="shared" si="2"/>
        <v>0</v>
      </c>
      <c r="J109" s="21"/>
      <c r="K109" s="159">
        <f>K102-S2</f>
        <v>79.249999999999957</v>
      </c>
      <c r="L109" s="30"/>
      <c r="M109" s="217"/>
      <c r="N109" s="217"/>
      <c r="O109" s="217"/>
      <c r="P109" s="217"/>
      <c r="Q109" s="217"/>
      <c r="R109" s="217"/>
      <c r="S109" s="217"/>
      <c r="T109" s="217"/>
      <c r="U109" s="217"/>
      <c r="V109" s="217"/>
      <c r="W109" s="24"/>
      <c r="X109" s="3"/>
    </row>
    <row r="110" spans="1:24" ht="25.15" customHeight="1" x14ac:dyDescent="0.25">
      <c r="A110" s="3"/>
      <c r="B110" s="19" t="s">
        <v>117</v>
      </c>
      <c r="C110" s="25"/>
      <c r="D110" s="20"/>
      <c r="E110" s="28"/>
      <c r="F110" s="27"/>
      <c r="G110" s="28"/>
      <c r="H110" s="29"/>
      <c r="I110" s="158">
        <f t="shared" si="2"/>
        <v>0</v>
      </c>
      <c r="J110" s="21"/>
      <c r="K110" s="159"/>
      <c r="L110" s="30"/>
      <c r="M110" s="217"/>
      <c r="N110" s="217"/>
      <c r="O110" s="217"/>
      <c r="P110" s="217"/>
      <c r="Q110" s="217"/>
      <c r="R110" s="217"/>
      <c r="S110" s="217"/>
      <c r="T110" s="217"/>
      <c r="U110" s="217"/>
      <c r="V110" s="217"/>
      <c r="W110" s="24"/>
      <c r="X110" s="3"/>
    </row>
    <row r="111" spans="1:24" ht="25.15" customHeight="1" x14ac:dyDescent="0.25">
      <c r="A111" s="3"/>
      <c r="B111" s="19" t="s">
        <v>118</v>
      </c>
      <c r="C111" s="25"/>
      <c r="D111" s="20"/>
      <c r="E111" s="28"/>
      <c r="F111" s="27"/>
      <c r="G111" s="28"/>
      <c r="H111" s="29"/>
      <c r="I111" s="158">
        <f t="shared" si="2"/>
        <v>0</v>
      </c>
      <c r="J111" s="21"/>
      <c r="K111" s="159"/>
      <c r="L111" s="30"/>
      <c r="M111" s="217"/>
      <c r="N111" s="217"/>
      <c r="O111" s="217"/>
      <c r="P111" s="217"/>
      <c r="Q111" s="217"/>
      <c r="R111" s="217"/>
      <c r="S111" s="217"/>
      <c r="T111" s="217"/>
      <c r="U111" s="217"/>
      <c r="V111" s="217"/>
      <c r="W111" s="24"/>
      <c r="X111" s="3"/>
    </row>
    <row r="112" spans="1:24" ht="25.15" customHeight="1" x14ac:dyDescent="0.25">
      <c r="A112" s="3"/>
      <c r="B112" s="19" t="s">
        <v>119</v>
      </c>
      <c r="C112" s="25"/>
      <c r="D112" s="20"/>
      <c r="E112" s="28"/>
      <c r="F112" s="27"/>
      <c r="G112" s="28"/>
      <c r="H112" s="29"/>
      <c r="I112" s="158">
        <f t="shared" si="2"/>
        <v>0</v>
      </c>
      <c r="J112" s="21"/>
      <c r="K112" s="159"/>
      <c r="L112" s="30"/>
      <c r="M112" s="217"/>
      <c r="N112" s="217"/>
      <c r="O112" s="217"/>
      <c r="P112" s="217"/>
      <c r="Q112" s="217"/>
      <c r="R112" s="217"/>
      <c r="S112" s="217"/>
      <c r="T112" s="217"/>
      <c r="U112" s="217"/>
      <c r="V112" s="217"/>
      <c r="W112" s="24"/>
      <c r="X112" s="3"/>
    </row>
    <row r="113" spans="1:24" ht="25.15" customHeight="1" x14ac:dyDescent="0.25">
      <c r="A113" s="3"/>
      <c r="B113" s="19" t="s">
        <v>120</v>
      </c>
      <c r="C113" s="25"/>
      <c r="D113" s="20"/>
      <c r="E113" s="28"/>
      <c r="F113" s="27"/>
      <c r="G113" s="28"/>
      <c r="H113" s="29"/>
      <c r="I113" s="158">
        <f t="shared" si="2"/>
        <v>0</v>
      </c>
      <c r="J113" s="21"/>
      <c r="K113" s="159"/>
      <c r="L113" s="30"/>
      <c r="M113" s="217"/>
      <c r="N113" s="217"/>
      <c r="O113" s="217"/>
      <c r="P113" s="217"/>
      <c r="Q113" s="217"/>
      <c r="R113" s="217"/>
      <c r="S113" s="217"/>
      <c r="T113" s="217"/>
      <c r="U113" s="217"/>
      <c r="V113" s="217"/>
      <c r="W113" s="24"/>
      <c r="X113" s="3"/>
    </row>
    <row r="114" spans="1:24" ht="25.15" customHeight="1" x14ac:dyDescent="0.25">
      <c r="A114" s="3"/>
      <c r="B114" s="19" t="s">
        <v>121</v>
      </c>
      <c r="C114" s="25"/>
      <c r="D114" s="20"/>
      <c r="E114" s="28"/>
      <c r="F114" s="27"/>
      <c r="G114" s="28"/>
      <c r="H114" s="29"/>
      <c r="I114" s="158">
        <f t="shared" si="2"/>
        <v>0</v>
      </c>
      <c r="J114" s="21"/>
      <c r="K114" s="159"/>
      <c r="L114" s="30"/>
      <c r="M114" s="217"/>
      <c r="N114" s="217"/>
      <c r="O114" s="217"/>
      <c r="P114" s="217"/>
      <c r="Q114" s="217"/>
      <c r="R114" s="217"/>
      <c r="S114" s="217"/>
      <c r="T114" s="217"/>
      <c r="U114" s="217"/>
      <c r="V114" s="217"/>
      <c r="W114" s="24"/>
      <c r="X114" s="3"/>
    </row>
    <row r="115" spans="1:24" ht="25.15" customHeight="1" x14ac:dyDescent="0.25">
      <c r="A115" s="3"/>
      <c r="B115" s="19" t="s">
        <v>122</v>
      </c>
      <c r="C115" s="25"/>
      <c r="D115" s="20"/>
      <c r="E115" s="28"/>
      <c r="F115" s="27"/>
      <c r="G115" s="28"/>
      <c r="H115" s="29"/>
      <c r="I115" s="158">
        <f t="shared" si="2"/>
        <v>0</v>
      </c>
      <c r="J115" s="21"/>
      <c r="K115" s="159"/>
      <c r="L115" s="30"/>
      <c r="M115" s="217"/>
      <c r="N115" s="217"/>
      <c r="O115" s="217"/>
      <c r="P115" s="217"/>
      <c r="Q115" s="217"/>
      <c r="R115" s="217"/>
      <c r="S115" s="217"/>
      <c r="T115" s="217"/>
      <c r="U115" s="217"/>
      <c r="V115" s="217"/>
      <c r="W115" s="24"/>
      <c r="X115" s="3"/>
    </row>
    <row r="116" spans="1:24" ht="25.15" customHeight="1" x14ac:dyDescent="0.25">
      <c r="A116" s="3"/>
      <c r="B116" s="19" t="s">
        <v>123</v>
      </c>
      <c r="C116" s="25"/>
      <c r="D116" s="20"/>
      <c r="E116" s="28"/>
      <c r="F116" s="27"/>
      <c r="G116" s="28"/>
      <c r="H116" s="29"/>
      <c r="I116" s="158">
        <f t="shared" si="2"/>
        <v>0</v>
      </c>
      <c r="J116" s="21"/>
      <c r="K116" s="159">
        <f>K109-S2</f>
        <v>78.799999999999955</v>
      </c>
      <c r="L116" s="30"/>
      <c r="M116" s="217"/>
      <c r="N116" s="217"/>
      <c r="O116" s="217"/>
      <c r="P116" s="217"/>
      <c r="Q116" s="217"/>
      <c r="R116" s="217"/>
      <c r="S116" s="217"/>
      <c r="T116" s="217"/>
      <c r="U116" s="217"/>
      <c r="V116" s="217"/>
      <c r="W116" s="24"/>
      <c r="X116" s="3"/>
    </row>
    <row r="117" spans="1:24" ht="25.15" customHeight="1" x14ac:dyDescent="0.25">
      <c r="A117" s="3"/>
      <c r="B117" s="19" t="s">
        <v>124</v>
      </c>
      <c r="C117" s="25"/>
      <c r="D117" s="20"/>
      <c r="E117" s="28"/>
      <c r="F117" s="27"/>
      <c r="G117" s="28"/>
      <c r="H117" s="29"/>
      <c r="I117" s="158">
        <f t="shared" si="2"/>
        <v>0</v>
      </c>
      <c r="J117" s="21"/>
      <c r="K117" s="159"/>
      <c r="L117" s="30"/>
      <c r="M117" s="217"/>
      <c r="N117" s="217"/>
      <c r="O117" s="217"/>
      <c r="P117" s="217"/>
      <c r="Q117" s="217"/>
      <c r="R117" s="217"/>
      <c r="S117" s="217"/>
      <c r="T117" s="217"/>
      <c r="U117" s="217"/>
      <c r="V117" s="217"/>
      <c r="W117" s="24"/>
      <c r="X117" s="3"/>
    </row>
    <row r="118" spans="1:24" ht="25.15" customHeight="1" x14ac:dyDescent="0.25">
      <c r="A118" s="3"/>
      <c r="B118" s="19" t="s">
        <v>125</v>
      </c>
      <c r="C118" s="25"/>
      <c r="D118" s="20"/>
      <c r="E118" s="28"/>
      <c r="F118" s="27"/>
      <c r="G118" s="28"/>
      <c r="H118" s="29"/>
      <c r="I118" s="158">
        <f t="shared" si="2"/>
        <v>0</v>
      </c>
      <c r="J118" s="21"/>
      <c r="K118" s="159"/>
      <c r="L118" s="30"/>
      <c r="M118" s="217"/>
      <c r="N118" s="217"/>
      <c r="O118" s="217"/>
      <c r="P118" s="217"/>
      <c r="Q118" s="217"/>
      <c r="R118" s="217"/>
      <c r="S118" s="217"/>
      <c r="T118" s="217"/>
      <c r="U118" s="217"/>
      <c r="V118" s="217"/>
      <c r="W118" s="24"/>
      <c r="X118" s="3"/>
    </row>
    <row r="119" spans="1:24" ht="25.15" customHeight="1" x14ac:dyDescent="0.25">
      <c r="A119" s="3"/>
      <c r="B119" s="19" t="s">
        <v>126</v>
      </c>
      <c r="C119" s="25"/>
      <c r="D119" s="20"/>
      <c r="E119" s="28"/>
      <c r="F119" s="27"/>
      <c r="G119" s="28"/>
      <c r="H119" s="29"/>
      <c r="I119" s="158">
        <f t="shared" si="2"/>
        <v>0</v>
      </c>
      <c r="J119" s="21"/>
      <c r="K119" s="159"/>
      <c r="L119" s="30"/>
      <c r="M119" s="217"/>
      <c r="N119" s="217"/>
      <c r="O119" s="217"/>
      <c r="P119" s="217"/>
      <c r="Q119" s="217"/>
      <c r="R119" s="217"/>
      <c r="S119" s="217"/>
      <c r="T119" s="217"/>
      <c r="U119" s="217"/>
      <c r="V119" s="217"/>
      <c r="W119" s="24"/>
      <c r="X119" s="3"/>
    </row>
    <row r="120" spans="1:24" ht="25.15" customHeight="1" x14ac:dyDescent="0.25">
      <c r="A120" s="3"/>
      <c r="B120" s="19" t="s">
        <v>127</v>
      </c>
      <c r="C120" s="25"/>
      <c r="D120" s="20"/>
      <c r="E120" s="28"/>
      <c r="F120" s="27"/>
      <c r="G120" s="28"/>
      <c r="H120" s="29"/>
      <c r="I120" s="158">
        <f t="shared" si="2"/>
        <v>0</v>
      </c>
      <c r="J120" s="21"/>
      <c r="K120" s="159"/>
      <c r="L120" s="30"/>
      <c r="M120" s="217"/>
      <c r="N120" s="217"/>
      <c r="O120" s="217"/>
      <c r="P120" s="217"/>
      <c r="Q120" s="217"/>
      <c r="R120" s="217"/>
      <c r="S120" s="217"/>
      <c r="T120" s="217"/>
      <c r="U120" s="217"/>
      <c r="V120" s="217"/>
      <c r="W120" s="24"/>
      <c r="X120" s="3"/>
    </row>
    <row r="121" spans="1:24" ht="25.15" customHeight="1" x14ac:dyDescent="0.25">
      <c r="A121" s="3"/>
      <c r="B121" s="19" t="s">
        <v>128</v>
      </c>
      <c r="C121" s="25"/>
      <c r="D121" s="20"/>
      <c r="E121" s="28"/>
      <c r="F121" s="27"/>
      <c r="G121" s="28"/>
      <c r="H121" s="29"/>
      <c r="I121" s="158">
        <f t="shared" si="2"/>
        <v>0</v>
      </c>
      <c r="J121" s="21"/>
      <c r="K121" s="159"/>
      <c r="L121" s="30"/>
      <c r="M121" s="217"/>
      <c r="N121" s="217"/>
      <c r="O121" s="217"/>
      <c r="P121" s="217"/>
      <c r="Q121" s="217"/>
      <c r="R121" s="217"/>
      <c r="S121" s="217"/>
      <c r="T121" s="217"/>
      <c r="U121" s="217"/>
      <c r="V121" s="217"/>
      <c r="W121" s="24"/>
      <c r="X121" s="3"/>
    </row>
    <row r="122" spans="1:24" ht="25.15" customHeight="1" x14ac:dyDescent="0.25">
      <c r="A122" s="3"/>
      <c r="B122" s="19" t="s">
        <v>129</v>
      </c>
      <c r="C122" s="25"/>
      <c r="D122" s="20"/>
      <c r="E122" s="28"/>
      <c r="F122" s="27"/>
      <c r="G122" s="28"/>
      <c r="H122" s="29"/>
      <c r="I122" s="158">
        <f t="shared" si="2"/>
        <v>0</v>
      </c>
      <c r="J122" s="21"/>
      <c r="K122" s="159"/>
      <c r="L122" s="30"/>
      <c r="M122" s="217"/>
      <c r="N122" s="217"/>
      <c r="O122" s="217"/>
      <c r="P122" s="217"/>
      <c r="Q122" s="217"/>
      <c r="R122" s="217"/>
      <c r="S122" s="217"/>
      <c r="T122" s="217"/>
      <c r="U122" s="217"/>
      <c r="V122" s="217"/>
      <c r="W122" s="24"/>
      <c r="X122" s="3"/>
    </row>
    <row r="123" spans="1:24" ht="25.15" customHeight="1" x14ac:dyDescent="0.25">
      <c r="A123" s="3"/>
      <c r="B123" s="19" t="s">
        <v>130</v>
      </c>
      <c r="C123" s="25"/>
      <c r="D123" s="20"/>
      <c r="E123" s="28"/>
      <c r="F123" s="27"/>
      <c r="G123" s="28"/>
      <c r="H123" s="29"/>
      <c r="I123" s="158">
        <f t="shared" si="2"/>
        <v>0</v>
      </c>
      <c r="J123" s="21"/>
      <c r="K123" s="159">
        <f>K116-S2</f>
        <v>78.349999999999952</v>
      </c>
      <c r="L123" s="30"/>
      <c r="M123" s="217"/>
      <c r="N123" s="217"/>
      <c r="O123" s="217"/>
      <c r="P123" s="217"/>
      <c r="Q123" s="217"/>
      <c r="R123" s="217"/>
      <c r="S123" s="217"/>
      <c r="T123" s="217"/>
      <c r="U123" s="217"/>
      <c r="V123" s="217"/>
      <c r="W123" s="24"/>
      <c r="X123" s="3"/>
    </row>
    <row r="124" spans="1:24" ht="25.15" customHeight="1" x14ac:dyDescent="0.25">
      <c r="A124" s="3"/>
      <c r="B124" s="19" t="s">
        <v>131</v>
      </c>
      <c r="C124" s="25"/>
      <c r="D124" s="20"/>
      <c r="E124" s="28"/>
      <c r="F124" s="27"/>
      <c r="G124" s="28"/>
      <c r="H124" s="29"/>
      <c r="I124" s="158">
        <f t="shared" si="2"/>
        <v>0</v>
      </c>
      <c r="J124" s="21"/>
      <c r="K124" s="159"/>
      <c r="L124" s="30"/>
      <c r="M124" s="217"/>
      <c r="N124" s="217"/>
      <c r="O124" s="217"/>
      <c r="P124" s="217"/>
      <c r="Q124" s="217"/>
      <c r="R124" s="217"/>
      <c r="S124" s="217"/>
      <c r="T124" s="217"/>
      <c r="U124" s="217"/>
      <c r="V124" s="217"/>
      <c r="W124" s="24"/>
      <c r="X124" s="3"/>
    </row>
    <row r="125" spans="1:24" ht="25.15" customHeight="1" x14ac:dyDescent="0.25">
      <c r="A125" s="3"/>
      <c r="B125" s="19" t="s">
        <v>132</v>
      </c>
      <c r="C125" s="25"/>
      <c r="D125" s="20"/>
      <c r="E125" s="28"/>
      <c r="F125" s="27"/>
      <c r="G125" s="28"/>
      <c r="H125" s="29"/>
      <c r="I125" s="158">
        <f t="shared" si="2"/>
        <v>0</v>
      </c>
      <c r="J125" s="21"/>
      <c r="K125" s="159"/>
      <c r="L125" s="30"/>
      <c r="M125" s="217"/>
      <c r="N125" s="217"/>
      <c r="O125" s="217"/>
      <c r="P125" s="217"/>
      <c r="Q125" s="217"/>
      <c r="R125" s="217"/>
      <c r="S125" s="217"/>
      <c r="T125" s="217"/>
      <c r="U125" s="217"/>
      <c r="V125" s="217"/>
      <c r="W125" s="24"/>
      <c r="X125" s="3"/>
    </row>
    <row r="126" spans="1:24" ht="25.15" customHeight="1" x14ac:dyDescent="0.25">
      <c r="A126" s="3"/>
      <c r="B126" s="19" t="s">
        <v>133</v>
      </c>
      <c r="C126" s="25"/>
      <c r="D126" s="20"/>
      <c r="E126" s="28"/>
      <c r="F126" s="27"/>
      <c r="G126" s="28"/>
      <c r="H126" s="29"/>
      <c r="I126" s="158">
        <f t="shared" si="2"/>
        <v>0</v>
      </c>
      <c r="J126" s="21"/>
      <c r="K126" s="159"/>
      <c r="L126" s="30"/>
      <c r="M126" s="217"/>
      <c r="N126" s="217"/>
      <c r="O126" s="217"/>
      <c r="P126" s="217"/>
      <c r="Q126" s="217"/>
      <c r="R126" s="217"/>
      <c r="S126" s="217"/>
      <c r="T126" s="217"/>
      <c r="U126" s="217"/>
      <c r="V126" s="217"/>
      <c r="W126" s="24"/>
      <c r="X126" s="3"/>
    </row>
    <row r="127" spans="1:24" ht="25.15" customHeight="1" x14ac:dyDescent="0.25">
      <c r="A127" s="3"/>
      <c r="B127" s="19" t="s">
        <v>134</v>
      </c>
      <c r="C127" s="25"/>
      <c r="D127" s="20"/>
      <c r="E127" s="28"/>
      <c r="F127" s="27"/>
      <c r="G127" s="28"/>
      <c r="H127" s="29"/>
      <c r="I127" s="158">
        <f t="shared" si="2"/>
        <v>0</v>
      </c>
      <c r="J127" s="21"/>
      <c r="K127" s="159"/>
      <c r="L127" s="30"/>
      <c r="M127" s="217"/>
      <c r="N127" s="217"/>
      <c r="O127" s="217"/>
      <c r="P127" s="217"/>
      <c r="Q127" s="217"/>
      <c r="R127" s="217"/>
      <c r="S127" s="217"/>
      <c r="T127" s="217"/>
      <c r="U127" s="217"/>
      <c r="V127" s="217"/>
      <c r="W127" s="24"/>
      <c r="X127" s="3"/>
    </row>
    <row r="128" spans="1:24" ht="25.15" customHeight="1" x14ac:dyDescent="0.25">
      <c r="A128" s="3"/>
      <c r="B128" s="19" t="s">
        <v>135</v>
      </c>
      <c r="C128" s="25"/>
      <c r="D128" s="20"/>
      <c r="E128" s="28"/>
      <c r="F128" s="27"/>
      <c r="G128" s="28"/>
      <c r="H128" s="29"/>
      <c r="I128" s="158">
        <f t="shared" si="2"/>
        <v>0</v>
      </c>
      <c r="J128" s="21"/>
      <c r="K128" s="159"/>
      <c r="L128" s="30"/>
      <c r="M128" s="217"/>
      <c r="N128" s="217"/>
      <c r="O128" s="217"/>
      <c r="P128" s="217"/>
      <c r="Q128" s="217"/>
      <c r="R128" s="217"/>
      <c r="S128" s="217"/>
      <c r="T128" s="217"/>
      <c r="U128" s="217"/>
      <c r="V128" s="217"/>
      <c r="W128" s="24"/>
      <c r="X128" s="3"/>
    </row>
    <row r="129" spans="1:24" ht="25.15" customHeight="1" x14ac:dyDescent="0.25">
      <c r="A129" s="3"/>
      <c r="B129" s="19" t="s">
        <v>136</v>
      </c>
      <c r="C129" s="25"/>
      <c r="D129" s="20"/>
      <c r="E129" s="28"/>
      <c r="F129" s="27"/>
      <c r="G129" s="28"/>
      <c r="H129" s="29"/>
      <c r="I129" s="158">
        <f t="shared" si="2"/>
        <v>0</v>
      </c>
      <c r="J129" s="21"/>
      <c r="K129" s="159"/>
      <c r="L129" s="30"/>
      <c r="M129" s="217"/>
      <c r="N129" s="217"/>
      <c r="O129" s="217"/>
      <c r="P129" s="217"/>
      <c r="Q129" s="217"/>
      <c r="R129" s="217"/>
      <c r="S129" s="217"/>
      <c r="T129" s="217"/>
      <c r="U129" s="217"/>
      <c r="V129" s="217"/>
      <c r="W129" s="24"/>
      <c r="X129" s="3"/>
    </row>
    <row r="130" spans="1:24" ht="25.15" customHeight="1" x14ac:dyDescent="0.25">
      <c r="A130" s="3"/>
      <c r="B130" s="19" t="s">
        <v>137</v>
      </c>
      <c r="C130" s="25"/>
      <c r="D130" s="20"/>
      <c r="E130" s="28"/>
      <c r="F130" s="27"/>
      <c r="G130" s="28"/>
      <c r="H130" s="29"/>
      <c r="I130" s="158">
        <f t="shared" si="2"/>
        <v>0</v>
      </c>
      <c r="J130" s="21"/>
      <c r="K130" s="159">
        <f>K123-S2</f>
        <v>77.899999999999949</v>
      </c>
      <c r="L130" s="30"/>
      <c r="M130" s="217"/>
      <c r="N130" s="217"/>
      <c r="O130" s="217"/>
      <c r="P130" s="217"/>
      <c r="Q130" s="217"/>
      <c r="R130" s="217"/>
      <c r="S130" s="217"/>
      <c r="T130" s="217"/>
      <c r="U130" s="217"/>
      <c r="V130" s="217"/>
      <c r="W130" s="24"/>
      <c r="X130" s="3"/>
    </row>
    <row r="131" spans="1:24" ht="25.15" customHeight="1" x14ac:dyDescent="0.25">
      <c r="A131" s="3"/>
      <c r="B131" s="19" t="s">
        <v>138</v>
      </c>
      <c r="C131" s="25"/>
      <c r="D131" s="20"/>
      <c r="E131" s="28"/>
      <c r="F131" s="27"/>
      <c r="G131" s="28"/>
      <c r="H131" s="29"/>
      <c r="I131" s="158">
        <f t="shared" si="2"/>
        <v>0</v>
      </c>
      <c r="J131" s="21"/>
      <c r="K131" s="159"/>
      <c r="L131" s="30"/>
      <c r="M131" s="217"/>
      <c r="N131" s="217"/>
      <c r="O131" s="217"/>
      <c r="P131" s="217"/>
      <c r="Q131" s="217"/>
      <c r="R131" s="217"/>
      <c r="S131" s="217"/>
      <c r="T131" s="217"/>
      <c r="U131" s="217"/>
      <c r="V131" s="217"/>
      <c r="W131" s="24"/>
      <c r="X131" s="3"/>
    </row>
    <row r="132" spans="1:24" ht="25.15" customHeight="1" x14ac:dyDescent="0.25">
      <c r="A132" s="3"/>
      <c r="B132" s="19" t="s">
        <v>139</v>
      </c>
      <c r="C132" s="25"/>
      <c r="D132" s="20"/>
      <c r="E132" s="28"/>
      <c r="F132" s="27"/>
      <c r="G132" s="28"/>
      <c r="H132" s="29"/>
      <c r="I132" s="158">
        <f t="shared" si="2"/>
        <v>0</v>
      </c>
      <c r="J132" s="21"/>
      <c r="K132" s="159"/>
      <c r="L132" s="30"/>
      <c r="M132" s="217"/>
      <c r="N132" s="217"/>
      <c r="O132" s="217"/>
      <c r="P132" s="217"/>
      <c r="Q132" s="217"/>
      <c r="R132" s="217"/>
      <c r="S132" s="217"/>
      <c r="T132" s="217"/>
      <c r="U132" s="217"/>
      <c r="V132" s="217"/>
      <c r="W132" s="24"/>
      <c r="X132" s="3"/>
    </row>
    <row r="133" spans="1:24" ht="25.15" customHeight="1" x14ac:dyDescent="0.25">
      <c r="A133" s="3"/>
      <c r="B133" s="19" t="s">
        <v>140</v>
      </c>
      <c r="C133" s="25"/>
      <c r="D133" s="20"/>
      <c r="E133" s="28"/>
      <c r="F133" s="27"/>
      <c r="G133" s="28"/>
      <c r="H133" s="29"/>
      <c r="I133" s="158">
        <f t="shared" si="2"/>
        <v>0</v>
      </c>
      <c r="J133" s="21"/>
      <c r="K133" s="159"/>
      <c r="L133" s="30"/>
      <c r="M133" s="217"/>
      <c r="N133" s="217"/>
      <c r="O133" s="217"/>
      <c r="P133" s="217"/>
      <c r="Q133" s="217"/>
      <c r="R133" s="217"/>
      <c r="S133" s="217"/>
      <c r="T133" s="217"/>
      <c r="U133" s="217"/>
      <c r="V133" s="217"/>
      <c r="W133" s="24"/>
      <c r="X133" s="3"/>
    </row>
    <row r="134" spans="1:24" ht="25.15" customHeight="1" x14ac:dyDescent="0.25">
      <c r="A134" s="3"/>
      <c r="B134" s="19" t="s">
        <v>141</v>
      </c>
      <c r="C134" s="25"/>
      <c r="D134" s="20"/>
      <c r="E134" s="28"/>
      <c r="F134" s="27"/>
      <c r="G134" s="28"/>
      <c r="H134" s="29"/>
      <c r="I134" s="158">
        <f t="shared" si="2"/>
        <v>0</v>
      </c>
      <c r="J134" s="21"/>
      <c r="K134" s="159"/>
      <c r="L134" s="30"/>
      <c r="M134" s="217"/>
      <c r="N134" s="217"/>
      <c r="O134" s="217"/>
      <c r="P134" s="217"/>
      <c r="Q134" s="217"/>
      <c r="R134" s="217"/>
      <c r="S134" s="217"/>
      <c r="T134" s="217"/>
      <c r="U134" s="217"/>
      <c r="V134" s="217"/>
      <c r="W134" s="24"/>
      <c r="X134" s="3"/>
    </row>
    <row r="135" spans="1:24" ht="25.15" customHeight="1" x14ac:dyDescent="0.25">
      <c r="A135" s="3"/>
      <c r="B135" s="19" t="s">
        <v>142</v>
      </c>
      <c r="C135" s="25"/>
      <c r="D135" s="20"/>
      <c r="E135" s="28"/>
      <c r="F135" s="27"/>
      <c r="G135" s="28"/>
      <c r="H135" s="29"/>
      <c r="I135" s="158">
        <f t="shared" si="2"/>
        <v>0</v>
      </c>
      <c r="J135" s="21"/>
      <c r="K135" s="159"/>
      <c r="L135" s="30"/>
      <c r="M135" s="217"/>
      <c r="N135" s="217"/>
      <c r="O135" s="217"/>
      <c r="P135" s="217"/>
      <c r="Q135" s="217"/>
      <c r="R135" s="217"/>
      <c r="S135" s="217"/>
      <c r="T135" s="217"/>
      <c r="U135" s="217"/>
      <c r="V135" s="217"/>
      <c r="W135" s="24"/>
      <c r="X135" s="3"/>
    </row>
    <row r="136" spans="1:24" ht="25.15" customHeight="1" x14ac:dyDescent="0.25">
      <c r="A136" s="3"/>
      <c r="B136" s="19" t="s">
        <v>143</v>
      </c>
      <c r="C136" s="25"/>
      <c r="D136" s="20"/>
      <c r="E136" s="28"/>
      <c r="F136" s="27"/>
      <c r="G136" s="28"/>
      <c r="H136" s="29"/>
      <c r="I136" s="158">
        <f t="shared" si="2"/>
        <v>0</v>
      </c>
      <c r="J136" s="21"/>
      <c r="K136" s="159"/>
      <c r="L136" s="30"/>
      <c r="M136" s="217"/>
      <c r="N136" s="217"/>
      <c r="O136" s="217"/>
      <c r="P136" s="217"/>
      <c r="Q136" s="217"/>
      <c r="R136" s="217"/>
      <c r="S136" s="217"/>
      <c r="T136" s="217"/>
      <c r="U136" s="217"/>
      <c r="V136" s="217"/>
      <c r="W136" s="24"/>
      <c r="X136" s="3"/>
    </row>
    <row r="137" spans="1:24" ht="25.15" customHeight="1" x14ac:dyDescent="0.25">
      <c r="A137" s="3"/>
      <c r="B137" s="19" t="s">
        <v>144</v>
      </c>
      <c r="C137" s="25"/>
      <c r="D137" s="20"/>
      <c r="E137" s="28"/>
      <c r="F137" s="27"/>
      <c r="G137" s="28"/>
      <c r="H137" s="29"/>
      <c r="I137" s="158">
        <f t="shared" si="2"/>
        <v>0</v>
      </c>
      <c r="J137" s="21"/>
      <c r="K137" s="159">
        <f>K130-S2</f>
        <v>77.449999999999946</v>
      </c>
      <c r="L137" s="30"/>
      <c r="M137" s="217"/>
      <c r="N137" s="217"/>
      <c r="O137" s="217"/>
      <c r="P137" s="217"/>
      <c r="Q137" s="217"/>
      <c r="R137" s="217"/>
      <c r="S137" s="217"/>
      <c r="T137" s="217"/>
      <c r="U137" s="217"/>
      <c r="V137" s="217"/>
      <c r="W137" s="24"/>
      <c r="X137" s="3"/>
    </row>
    <row r="138" spans="1:24" ht="25.15" customHeight="1" x14ac:dyDescent="0.25">
      <c r="A138" s="3"/>
      <c r="B138" s="19" t="s">
        <v>145</v>
      </c>
      <c r="C138" s="25"/>
      <c r="D138" s="20"/>
      <c r="E138" s="28"/>
      <c r="F138" s="27"/>
      <c r="G138" s="28"/>
      <c r="H138" s="29"/>
      <c r="I138" s="158">
        <f t="shared" si="2"/>
        <v>0</v>
      </c>
      <c r="J138" s="21"/>
      <c r="K138" s="159"/>
      <c r="L138" s="30"/>
      <c r="M138" s="217"/>
      <c r="N138" s="217"/>
      <c r="O138" s="217"/>
      <c r="P138" s="217"/>
      <c r="Q138" s="217"/>
      <c r="R138" s="217"/>
      <c r="S138" s="217"/>
      <c r="T138" s="217"/>
      <c r="U138" s="217"/>
      <c r="V138" s="217"/>
      <c r="W138" s="24"/>
      <c r="X138" s="3"/>
    </row>
    <row r="139" spans="1:24" ht="25.15" customHeight="1" x14ac:dyDescent="0.25">
      <c r="A139" s="3"/>
      <c r="B139" s="19" t="s">
        <v>146</v>
      </c>
      <c r="C139" s="25"/>
      <c r="D139" s="20"/>
      <c r="E139" s="28"/>
      <c r="F139" s="27"/>
      <c r="G139" s="28"/>
      <c r="H139" s="29"/>
      <c r="I139" s="158">
        <f t="shared" si="2"/>
        <v>0</v>
      </c>
      <c r="J139" s="21"/>
      <c r="K139" s="159"/>
      <c r="L139" s="30"/>
      <c r="M139" s="217"/>
      <c r="N139" s="217"/>
      <c r="O139" s="217"/>
      <c r="P139" s="217"/>
      <c r="Q139" s="217"/>
      <c r="R139" s="217"/>
      <c r="S139" s="217"/>
      <c r="T139" s="217"/>
      <c r="U139" s="217"/>
      <c r="V139" s="217"/>
      <c r="W139" s="24"/>
      <c r="X139" s="3"/>
    </row>
    <row r="140" spans="1:24" ht="25.15" customHeight="1" x14ac:dyDescent="0.25">
      <c r="A140" s="3"/>
      <c r="B140" s="19" t="s">
        <v>147</v>
      </c>
      <c r="C140" s="25"/>
      <c r="D140" s="20"/>
      <c r="E140" s="28"/>
      <c r="F140" s="27"/>
      <c r="G140" s="28"/>
      <c r="H140" s="29"/>
      <c r="I140" s="158">
        <f t="shared" si="2"/>
        <v>0</v>
      </c>
      <c r="J140" s="21"/>
      <c r="K140" s="159"/>
      <c r="L140" s="30"/>
      <c r="M140" s="217"/>
      <c r="N140" s="217"/>
      <c r="O140" s="217"/>
      <c r="P140" s="217"/>
      <c r="Q140" s="217"/>
      <c r="R140" s="217"/>
      <c r="S140" s="217"/>
      <c r="T140" s="217"/>
      <c r="U140" s="217"/>
      <c r="V140" s="217"/>
      <c r="W140" s="24"/>
      <c r="X140" s="3"/>
    </row>
    <row r="141" spans="1:24" ht="25.15" customHeight="1" x14ac:dyDescent="0.25">
      <c r="A141" s="3"/>
      <c r="B141" s="19" t="s">
        <v>148</v>
      </c>
      <c r="C141" s="25"/>
      <c r="D141" s="20"/>
      <c r="E141" s="28"/>
      <c r="F141" s="27"/>
      <c r="G141" s="28"/>
      <c r="H141" s="29"/>
      <c r="I141" s="158">
        <f t="shared" si="2"/>
        <v>0</v>
      </c>
      <c r="J141" s="21"/>
      <c r="K141" s="159"/>
      <c r="L141" s="30"/>
      <c r="M141" s="217"/>
      <c r="N141" s="217"/>
      <c r="O141" s="217"/>
      <c r="P141" s="217"/>
      <c r="Q141" s="217"/>
      <c r="R141" s="217"/>
      <c r="S141" s="217"/>
      <c r="T141" s="217"/>
      <c r="U141" s="217"/>
      <c r="V141" s="217"/>
      <c r="W141" s="24"/>
      <c r="X141" s="3"/>
    </row>
    <row r="142" spans="1:24" ht="25.15" customHeight="1" x14ac:dyDescent="0.25">
      <c r="A142" s="3"/>
      <c r="B142" s="19" t="s">
        <v>149</v>
      </c>
      <c r="C142" s="25"/>
      <c r="D142" s="20"/>
      <c r="E142" s="28"/>
      <c r="F142" s="27"/>
      <c r="G142" s="28"/>
      <c r="H142" s="29"/>
      <c r="I142" s="158">
        <f t="shared" si="2"/>
        <v>0</v>
      </c>
      <c r="J142" s="21"/>
      <c r="K142" s="159"/>
      <c r="L142" s="30"/>
      <c r="M142" s="217"/>
      <c r="N142" s="217"/>
      <c r="O142" s="217"/>
      <c r="P142" s="217"/>
      <c r="Q142" s="217"/>
      <c r="R142" s="217"/>
      <c r="S142" s="217"/>
      <c r="T142" s="217"/>
      <c r="U142" s="217"/>
      <c r="V142" s="217"/>
      <c r="W142" s="24"/>
      <c r="X142" s="3"/>
    </row>
    <row r="143" spans="1:24" ht="25.15" customHeight="1" x14ac:dyDescent="0.25">
      <c r="A143" s="3"/>
      <c r="B143" s="19" t="s">
        <v>150</v>
      </c>
      <c r="C143" s="25"/>
      <c r="D143" s="20"/>
      <c r="E143" s="28"/>
      <c r="F143" s="27"/>
      <c r="G143" s="28"/>
      <c r="H143" s="29"/>
      <c r="I143" s="158">
        <f t="shared" si="2"/>
        <v>0</v>
      </c>
      <c r="J143" s="21"/>
      <c r="K143" s="159"/>
      <c r="L143" s="30"/>
      <c r="M143" s="217"/>
      <c r="N143" s="217"/>
      <c r="O143" s="217"/>
      <c r="P143" s="217"/>
      <c r="Q143" s="217"/>
      <c r="R143" s="217"/>
      <c r="S143" s="217"/>
      <c r="T143" s="217"/>
      <c r="U143" s="217"/>
      <c r="V143" s="217"/>
      <c r="W143" s="24"/>
      <c r="X143" s="3"/>
    </row>
    <row r="144" spans="1:24" ht="25.15" customHeight="1" x14ac:dyDescent="0.25">
      <c r="A144" s="3"/>
      <c r="B144" s="19" t="s">
        <v>151</v>
      </c>
      <c r="C144" s="25"/>
      <c r="D144" s="20"/>
      <c r="E144" s="28"/>
      <c r="F144" s="27"/>
      <c r="G144" s="28"/>
      <c r="H144" s="29"/>
      <c r="I144" s="158">
        <f t="shared" si="2"/>
        <v>0</v>
      </c>
      <c r="J144" s="21"/>
      <c r="K144" s="159">
        <f>K137-S2</f>
        <v>76.999999999999943</v>
      </c>
      <c r="L144" s="30"/>
      <c r="M144" s="217"/>
      <c r="N144" s="217"/>
      <c r="O144" s="217"/>
      <c r="P144" s="217"/>
      <c r="Q144" s="217"/>
      <c r="R144" s="217"/>
      <c r="S144" s="217"/>
      <c r="T144" s="217"/>
      <c r="U144" s="217"/>
      <c r="V144" s="217"/>
      <c r="W144" s="24"/>
      <c r="X144" s="3"/>
    </row>
    <row r="145" spans="1:24" ht="25.15" customHeight="1" x14ac:dyDescent="0.25">
      <c r="A145" s="3"/>
      <c r="B145" s="19" t="s">
        <v>152</v>
      </c>
      <c r="C145" s="25"/>
      <c r="D145" s="20"/>
      <c r="E145" s="28"/>
      <c r="F145" s="27"/>
      <c r="G145" s="28"/>
      <c r="H145" s="29"/>
      <c r="I145" s="158">
        <f t="shared" si="2"/>
        <v>0</v>
      </c>
      <c r="J145" s="21"/>
      <c r="K145" s="159"/>
      <c r="L145" s="30"/>
      <c r="M145" s="217"/>
      <c r="N145" s="217"/>
      <c r="O145" s="217"/>
      <c r="P145" s="217"/>
      <c r="Q145" s="217"/>
      <c r="R145" s="217"/>
      <c r="S145" s="217"/>
      <c r="T145" s="217"/>
      <c r="U145" s="217"/>
      <c r="V145" s="217"/>
      <c r="W145" s="24"/>
      <c r="X145" s="3"/>
    </row>
    <row r="146" spans="1:24" ht="25.15" customHeight="1" x14ac:dyDescent="0.25">
      <c r="A146" s="3"/>
      <c r="B146" s="19" t="s">
        <v>153</v>
      </c>
      <c r="C146" s="25"/>
      <c r="D146" s="20"/>
      <c r="E146" s="28"/>
      <c r="F146" s="27"/>
      <c r="G146" s="28"/>
      <c r="H146" s="29"/>
      <c r="I146" s="158">
        <f t="shared" si="2"/>
        <v>0</v>
      </c>
      <c r="J146" s="21"/>
      <c r="K146" s="159"/>
      <c r="L146" s="30"/>
      <c r="M146" s="217"/>
      <c r="N146" s="217"/>
      <c r="O146" s="217"/>
      <c r="P146" s="217"/>
      <c r="Q146" s="217"/>
      <c r="R146" s="217"/>
      <c r="S146" s="217"/>
      <c r="T146" s="217"/>
      <c r="U146" s="217"/>
      <c r="V146" s="217"/>
      <c r="W146" s="24"/>
      <c r="X146" s="3"/>
    </row>
    <row r="147" spans="1:24" ht="25.15" customHeight="1" x14ac:dyDescent="0.25">
      <c r="A147" s="3"/>
      <c r="B147" s="19" t="s">
        <v>154</v>
      </c>
      <c r="C147" s="25"/>
      <c r="D147" s="20"/>
      <c r="E147" s="28"/>
      <c r="F147" s="27"/>
      <c r="G147" s="28"/>
      <c r="H147" s="29"/>
      <c r="I147" s="158">
        <f t="shared" si="2"/>
        <v>0</v>
      </c>
      <c r="J147" s="21"/>
      <c r="K147" s="159"/>
      <c r="L147" s="30"/>
      <c r="M147" s="217"/>
      <c r="N147" s="217"/>
      <c r="O147" s="217"/>
      <c r="P147" s="217"/>
      <c r="Q147" s="217"/>
      <c r="R147" s="217"/>
      <c r="S147" s="217"/>
      <c r="T147" s="217"/>
      <c r="U147" s="217"/>
      <c r="V147" s="217"/>
      <c r="W147" s="24"/>
      <c r="X147" s="3"/>
    </row>
    <row r="148" spans="1:24" ht="25.15" customHeight="1" x14ac:dyDescent="0.25">
      <c r="A148" s="3"/>
      <c r="B148" s="19" t="s">
        <v>155</v>
      </c>
      <c r="C148" s="25"/>
      <c r="D148" s="20"/>
      <c r="E148" s="28"/>
      <c r="F148" s="27"/>
      <c r="G148" s="28"/>
      <c r="H148" s="29"/>
      <c r="I148" s="158">
        <f t="shared" si="2"/>
        <v>0</v>
      </c>
      <c r="J148" s="21"/>
      <c r="K148" s="159"/>
      <c r="L148" s="30"/>
      <c r="M148" s="217"/>
      <c r="N148" s="217"/>
      <c r="O148" s="217"/>
      <c r="P148" s="217"/>
      <c r="Q148" s="217"/>
      <c r="R148" s="217"/>
      <c r="S148" s="217"/>
      <c r="T148" s="217"/>
      <c r="U148" s="217"/>
      <c r="V148" s="217"/>
      <c r="W148" s="24"/>
      <c r="X148" s="3"/>
    </row>
    <row r="149" spans="1:24" ht="25.15" customHeight="1" x14ac:dyDescent="0.25">
      <c r="A149" s="3"/>
      <c r="B149" s="19" t="s">
        <v>156</v>
      </c>
      <c r="C149" s="25"/>
      <c r="D149" s="20"/>
      <c r="E149" s="28"/>
      <c r="F149" s="27"/>
      <c r="G149" s="28"/>
      <c r="H149" s="29"/>
      <c r="I149" s="158">
        <f t="shared" si="2"/>
        <v>0</v>
      </c>
      <c r="J149" s="21"/>
      <c r="K149" s="159"/>
      <c r="L149" s="30"/>
      <c r="M149" s="217"/>
      <c r="N149" s="217"/>
      <c r="O149" s="217"/>
      <c r="P149" s="217"/>
      <c r="Q149" s="217"/>
      <c r="R149" s="217"/>
      <c r="S149" s="217"/>
      <c r="T149" s="217"/>
      <c r="U149" s="217"/>
      <c r="V149" s="217"/>
      <c r="W149" s="24"/>
      <c r="X149" s="3"/>
    </row>
    <row r="150" spans="1:24" ht="25.15" customHeight="1" x14ac:dyDescent="0.25">
      <c r="A150" s="3"/>
      <c r="B150" s="19" t="s">
        <v>157</v>
      </c>
      <c r="C150" s="25"/>
      <c r="D150" s="20"/>
      <c r="E150" s="28"/>
      <c r="F150" s="27"/>
      <c r="G150" s="28"/>
      <c r="H150" s="29"/>
      <c r="I150" s="158">
        <f t="shared" si="2"/>
        <v>0</v>
      </c>
      <c r="J150" s="21"/>
      <c r="K150" s="159"/>
      <c r="L150" s="30"/>
      <c r="M150" s="217"/>
      <c r="N150" s="217"/>
      <c r="O150" s="217"/>
      <c r="P150" s="217"/>
      <c r="Q150" s="217"/>
      <c r="R150" s="217"/>
      <c r="S150" s="217"/>
      <c r="T150" s="217"/>
      <c r="U150" s="217"/>
      <c r="V150" s="217"/>
      <c r="W150" s="24"/>
      <c r="X150" s="3"/>
    </row>
    <row r="151" spans="1:24" ht="25.15" customHeight="1" x14ac:dyDescent="0.25">
      <c r="A151" s="3"/>
      <c r="B151" s="19" t="s">
        <v>158</v>
      </c>
      <c r="C151" s="25"/>
      <c r="D151" s="20"/>
      <c r="E151" s="28"/>
      <c r="F151" s="27"/>
      <c r="G151" s="28"/>
      <c r="H151" s="29"/>
      <c r="I151" s="158">
        <f t="shared" si="2"/>
        <v>0</v>
      </c>
      <c r="J151" s="21"/>
      <c r="K151" s="159">
        <f>K144-S2</f>
        <v>76.54999999999994</v>
      </c>
      <c r="L151" s="30"/>
      <c r="M151" s="217"/>
      <c r="N151" s="217"/>
      <c r="O151" s="217"/>
      <c r="P151" s="217"/>
      <c r="Q151" s="217"/>
      <c r="R151" s="217"/>
      <c r="S151" s="217"/>
      <c r="T151" s="217"/>
      <c r="U151" s="217"/>
      <c r="V151" s="217"/>
      <c r="W151" s="24"/>
      <c r="X151" s="3"/>
    </row>
    <row r="152" spans="1:24" ht="25.15" customHeight="1" x14ac:dyDescent="0.25">
      <c r="A152" s="3"/>
      <c r="B152" s="19" t="s">
        <v>159</v>
      </c>
      <c r="C152" s="25"/>
      <c r="D152" s="20"/>
      <c r="E152" s="28"/>
      <c r="F152" s="27"/>
      <c r="G152" s="28"/>
      <c r="H152" s="29"/>
      <c r="I152" s="158">
        <f t="shared" si="2"/>
        <v>0</v>
      </c>
      <c r="J152" s="21"/>
      <c r="K152" s="159"/>
      <c r="L152" s="30"/>
      <c r="M152" s="217"/>
      <c r="N152" s="217"/>
      <c r="O152" s="217"/>
      <c r="P152" s="217"/>
      <c r="Q152" s="217"/>
      <c r="R152" s="217"/>
      <c r="S152" s="217"/>
      <c r="T152" s="217"/>
      <c r="U152" s="217"/>
      <c r="V152" s="217"/>
      <c r="W152" s="24"/>
      <c r="X152" s="3"/>
    </row>
    <row r="153" spans="1:24" ht="25.15" customHeight="1" x14ac:dyDescent="0.25">
      <c r="A153" s="3"/>
      <c r="B153" s="19" t="s">
        <v>160</v>
      </c>
      <c r="C153" s="25"/>
      <c r="D153" s="20"/>
      <c r="E153" s="28"/>
      <c r="F153" s="27"/>
      <c r="G153" s="28"/>
      <c r="H153" s="29"/>
      <c r="I153" s="158">
        <f t="shared" si="2"/>
        <v>0</v>
      </c>
      <c r="J153" s="21"/>
      <c r="K153" s="159"/>
      <c r="L153" s="30"/>
      <c r="M153" s="217"/>
      <c r="N153" s="217"/>
      <c r="O153" s="217"/>
      <c r="P153" s="217"/>
      <c r="Q153" s="217"/>
      <c r="R153" s="217"/>
      <c r="S153" s="217"/>
      <c r="T153" s="217"/>
      <c r="U153" s="217"/>
      <c r="V153" s="217"/>
      <c r="W153" s="24"/>
      <c r="X153" s="3"/>
    </row>
    <row r="154" spans="1:24" ht="25.15" customHeight="1" x14ac:dyDescent="0.25">
      <c r="A154" s="3"/>
      <c r="B154" s="19" t="s">
        <v>161</v>
      </c>
      <c r="C154" s="25"/>
      <c r="D154" s="20"/>
      <c r="E154" s="28"/>
      <c r="F154" s="27"/>
      <c r="G154" s="28"/>
      <c r="H154" s="29"/>
      <c r="I154" s="158">
        <f t="shared" si="2"/>
        <v>0</v>
      </c>
      <c r="J154" s="21"/>
      <c r="K154" s="159"/>
      <c r="L154" s="30"/>
      <c r="M154" s="217"/>
      <c r="N154" s="217"/>
      <c r="O154" s="217"/>
      <c r="P154" s="217"/>
      <c r="Q154" s="217"/>
      <c r="R154" s="217"/>
      <c r="S154" s="217"/>
      <c r="T154" s="217"/>
      <c r="U154" s="217"/>
      <c r="V154" s="217"/>
      <c r="W154" s="24"/>
      <c r="X154" s="3"/>
    </row>
    <row r="155" spans="1:24" ht="25.15" customHeight="1" x14ac:dyDescent="0.25">
      <c r="A155" s="3"/>
      <c r="B155" s="19" t="s">
        <v>162</v>
      </c>
      <c r="C155" s="25"/>
      <c r="D155" s="20"/>
      <c r="E155" s="28"/>
      <c r="F155" s="27"/>
      <c r="G155" s="28"/>
      <c r="H155" s="29"/>
      <c r="I155" s="158">
        <f t="shared" si="2"/>
        <v>0</v>
      </c>
      <c r="J155" s="21"/>
      <c r="K155" s="159"/>
      <c r="L155" s="30"/>
      <c r="M155" s="217"/>
      <c r="N155" s="217"/>
      <c r="O155" s="217"/>
      <c r="P155" s="217"/>
      <c r="Q155" s="217"/>
      <c r="R155" s="217"/>
      <c r="S155" s="217"/>
      <c r="T155" s="217"/>
      <c r="U155" s="217"/>
      <c r="V155" s="217"/>
      <c r="W155" s="24"/>
      <c r="X155" s="3"/>
    </row>
    <row r="156" spans="1:24" ht="25.15" customHeight="1" x14ac:dyDescent="0.25">
      <c r="A156" s="3"/>
      <c r="B156" s="19" t="s">
        <v>163</v>
      </c>
      <c r="C156" s="25"/>
      <c r="D156" s="20"/>
      <c r="E156" s="28"/>
      <c r="F156" s="27"/>
      <c r="G156" s="28"/>
      <c r="H156" s="29"/>
      <c r="I156" s="158">
        <f t="shared" si="2"/>
        <v>0</v>
      </c>
      <c r="J156" s="21"/>
      <c r="K156" s="159"/>
      <c r="L156" s="30"/>
      <c r="M156" s="217"/>
      <c r="N156" s="217"/>
      <c r="O156" s="217"/>
      <c r="P156" s="217"/>
      <c r="Q156" s="217"/>
      <c r="R156" s="217"/>
      <c r="S156" s="217"/>
      <c r="T156" s="217"/>
      <c r="U156" s="217"/>
      <c r="V156" s="217"/>
      <c r="W156" s="24"/>
      <c r="X156" s="3"/>
    </row>
    <row r="157" spans="1:24" ht="25.15" customHeight="1" x14ac:dyDescent="0.25">
      <c r="A157" s="3"/>
      <c r="B157" s="19" t="s">
        <v>164</v>
      </c>
      <c r="C157" s="25"/>
      <c r="D157" s="20"/>
      <c r="E157" s="28"/>
      <c r="F157" s="27"/>
      <c r="G157" s="28"/>
      <c r="H157" s="29"/>
      <c r="I157" s="158">
        <f t="shared" si="2"/>
        <v>0</v>
      </c>
      <c r="J157" s="21"/>
      <c r="K157" s="159"/>
      <c r="L157" s="30"/>
      <c r="M157" s="217"/>
      <c r="N157" s="217"/>
      <c r="O157" s="217"/>
      <c r="P157" s="217"/>
      <c r="Q157" s="217"/>
      <c r="R157" s="217"/>
      <c r="S157" s="217"/>
      <c r="T157" s="217"/>
      <c r="U157" s="217"/>
      <c r="V157" s="217"/>
      <c r="W157" s="24"/>
      <c r="X157" s="3"/>
    </row>
    <row r="158" spans="1:24" ht="25.15" customHeight="1" x14ac:dyDescent="0.25">
      <c r="A158" s="3"/>
      <c r="B158" s="19" t="s">
        <v>165</v>
      </c>
      <c r="C158" s="25"/>
      <c r="D158" s="20"/>
      <c r="E158" s="28"/>
      <c r="F158" s="27"/>
      <c r="G158" s="28"/>
      <c r="H158" s="29"/>
      <c r="I158" s="158">
        <f t="shared" si="2"/>
        <v>0</v>
      </c>
      <c r="J158" s="21"/>
      <c r="K158" s="159">
        <f>K151-S2</f>
        <v>76.099999999999937</v>
      </c>
      <c r="L158" s="30"/>
      <c r="M158" s="217"/>
      <c r="N158" s="217"/>
      <c r="O158" s="217"/>
      <c r="P158" s="217"/>
      <c r="Q158" s="217"/>
      <c r="R158" s="217"/>
      <c r="S158" s="217"/>
      <c r="T158" s="217"/>
      <c r="U158" s="217"/>
      <c r="V158" s="217"/>
      <c r="W158" s="24"/>
      <c r="X158" s="3"/>
    </row>
    <row r="159" spans="1:24" ht="25.15" customHeight="1" x14ac:dyDescent="0.25">
      <c r="A159" s="3"/>
      <c r="B159" s="19" t="s">
        <v>166</v>
      </c>
      <c r="C159" s="25"/>
      <c r="D159" s="20"/>
      <c r="E159" s="28"/>
      <c r="F159" s="27"/>
      <c r="G159" s="28"/>
      <c r="H159" s="29"/>
      <c r="I159" s="158">
        <f t="shared" si="2"/>
        <v>0</v>
      </c>
      <c r="J159" s="21"/>
      <c r="K159" s="159"/>
      <c r="L159" s="30"/>
      <c r="M159" s="217"/>
      <c r="N159" s="217"/>
      <c r="O159" s="217"/>
      <c r="P159" s="217"/>
      <c r="Q159" s="217"/>
      <c r="R159" s="217"/>
      <c r="S159" s="217"/>
      <c r="T159" s="217"/>
      <c r="U159" s="217"/>
      <c r="V159" s="217"/>
      <c r="W159" s="24"/>
      <c r="X159" s="3"/>
    </row>
    <row r="160" spans="1:24" ht="25.15" customHeight="1" x14ac:dyDescent="0.25">
      <c r="A160" s="3"/>
      <c r="B160" s="19" t="s">
        <v>167</v>
      </c>
      <c r="C160" s="25"/>
      <c r="D160" s="20"/>
      <c r="E160" s="28"/>
      <c r="F160" s="27"/>
      <c r="G160" s="28"/>
      <c r="H160" s="29"/>
      <c r="I160" s="158">
        <f t="shared" si="2"/>
        <v>0</v>
      </c>
      <c r="J160" s="21"/>
      <c r="K160" s="159"/>
      <c r="L160" s="30"/>
      <c r="M160" s="217"/>
      <c r="N160" s="217"/>
      <c r="O160" s="217"/>
      <c r="P160" s="217"/>
      <c r="Q160" s="217"/>
      <c r="R160" s="217"/>
      <c r="S160" s="217"/>
      <c r="T160" s="217"/>
      <c r="U160" s="217"/>
      <c r="V160" s="217"/>
      <c r="W160" s="24"/>
      <c r="X160" s="3"/>
    </row>
    <row r="161" spans="1:24" ht="25.15" customHeight="1" x14ac:dyDescent="0.25">
      <c r="A161" s="3"/>
      <c r="B161" s="19" t="s">
        <v>168</v>
      </c>
      <c r="C161" s="25"/>
      <c r="D161" s="20"/>
      <c r="E161" s="28"/>
      <c r="F161" s="27"/>
      <c r="G161" s="28"/>
      <c r="H161" s="29"/>
      <c r="I161" s="158">
        <f t="shared" si="2"/>
        <v>0</v>
      </c>
      <c r="J161" s="21"/>
      <c r="K161" s="159"/>
      <c r="L161" s="30"/>
      <c r="M161" s="217"/>
      <c r="N161" s="217"/>
      <c r="O161" s="217"/>
      <c r="P161" s="217"/>
      <c r="Q161" s="217"/>
      <c r="R161" s="217"/>
      <c r="S161" s="217"/>
      <c r="T161" s="217"/>
      <c r="U161" s="217"/>
      <c r="V161" s="217"/>
      <c r="W161" s="24"/>
      <c r="X161" s="3"/>
    </row>
    <row r="162" spans="1:24" ht="25.15" customHeight="1" x14ac:dyDescent="0.25">
      <c r="A162" s="3"/>
      <c r="B162" s="19" t="s">
        <v>169</v>
      </c>
      <c r="C162" s="25"/>
      <c r="D162" s="20"/>
      <c r="E162" s="28"/>
      <c r="F162" s="27"/>
      <c r="G162" s="28"/>
      <c r="H162" s="29"/>
      <c r="I162" s="158">
        <f t="shared" si="2"/>
        <v>0</v>
      </c>
      <c r="J162" s="21"/>
      <c r="K162" s="159"/>
      <c r="L162" s="30"/>
      <c r="M162" s="217"/>
      <c r="N162" s="217"/>
      <c r="O162" s="217"/>
      <c r="P162" s="217"/>
      <c r="Q162" s="217"/>
      <c r="R162" s="217"/>
      <c r="S162" s="217"/>
      <c r="T162" s="217"/>
      <c r="U162" s="217"/>
      <c r="V162" s="217"/>
      <c r="W162" s="24"/>
      <c r="X162" s="3"/>
    </row>
    <row r="163" spans="1:24" ht="25.15" customHeight="1" x14ac:dyDescent="0.25">
      <c r="A163" s="3"/>
      <c r="B163" s="19" t="s">
        <v>170</v>
      </c>
      <c r="C163" s="25"/>
      <c r="D163" s="20"/>
      <c r="E163" s="28"/>
      <c r="F163" s="27"/>
      <c r="G163" s="28"/>
      <c r="H163" s="29"/>
      <c r="I163" s="158">
        <f t="shared" si="2"/>
        <v>0</v>
      </c>
      <c r="J163" s="21"/>
      <c r="K163" s="159"/>
      <c r="L163" s="30"/>
      <c r="M163" s="217"/>
      <c r="N163" s="217"/>
      <c r="O163" s="217"/>
      <c r="P163" s="217"/>
      <c r="Q163" s="217"/>
      <c r="R163" s="217"/>
      <c r="S163" s="217"/>
      <c r="T163" s="217"/>
      <c r="U163" s="217"/>
      <c r="V163" s="217"/>
      <c r="W163" s="24"/>
      <c r="X163" s="3"/>
    </row>
    <row r="164" spans="1:24" ht="25.15" customHeight="1" x14ac:dyDescent="0.25">
      <c r="A164" s="3"/>
      <c r="B164" s="19" t="s">
        <v>171</v>
      </c>
      <c r="C164" s="25"/>
      <c r="D164" s="20"/>
      <c r="E164" s="28"/>
      <c r="F164" s="27"/>
      <c r="G164" s="28"/>
      <c r="H164" s="29"/>
      <c r="I164" s="158">
        <f t="shared" si="2"/>
        <v>0</v>
      </c>
      <c r="J164" s="21"/>
      <c r="K164" s="159"/>
      <c r="L164" s="30"/>
      <c r="M164" s="217"/>
      <c r="N164" s="217"/>
      <c r="O164" s="217"/>
      <c r="P164" s="217"/>
      <c r="Q164" s="217"/>
      <c r="R164" s="217"/>
      <c r="S164" s="217"/>
      <c r="T164" s="217"/>
      <c r="U164" s="217"/>
      <c r="V164" s="217"/>
      <c r="W164" s="24"/>
      <c r="X164" s="3"/>
    </row>
    <row r="165" spans="1:24" ht="25.15" customHeight="1" x14ac:dyDescent="0.25">
      <c r="A165" s="3"/>
      <c r="B165" s="19" t="s">
        <v>172</v>
      </c>
      <c r="C165" s="25"/>
      <c r="D165" s="20"/>
      <c r="E165" s="28"/>
      <c r="F165" s="27"/>
      <c r="G165" s="28"/>
      <c r="H165" s="29"/>
      <c r="I165" s="158">
        <f t="shared" si="2"/>
        <v>0</v>
      </c>
      <c r="J165" s="21"/>
      <c r="K165" s="159">
        <f>K158-S2</f>
        <v>75.649999999999935</v>
      </c>
      <c r="L165" s="30"/>
      <c r="M165" s="217"/>
      <c r="N165" s="217"/>
      <c r="O165" s="217"/>
      <c r="P165" s="217"/>
      <c r="Q165" s="217"/>
      <c r="R165" s="217"/>
      <c r="S165" s="217"/>
      <c r="T165" s="217"/>
      <c r="U165" s="217"/>
      <c r="V165" s="217"/>
      <c r="W165" s="24"/>
      <c r="X165" s="3"/>
    </row>
    <row r="166" spans="1:24" ht="25.15" customHeight="1" x14ac:dyDescent="0.25">
      <c r="A166" s="3"/>
      <c r="B166" s="19" t="s">
        <v>173</v>
      </c>
      <c r="C166" s="25"/>
      <c r="D166" s="20"/>
      <c r="E166" s="28"/>
      <c r="F166" s="27"/>
      <c r="G166" s="28"/>
      <c r="H166" s="29"/>
      <c r="I166" s="158">
        <f t="shared" si="2"/>
        <v>0</v>
      </c>
      <c r="J166" s="21"/>
      <c r="K166" s="159"/>
      <c r="L166" s="30"/>
      <c r="M166" s="217"/>
      <c r="N166" s="217"/>
      <c r="O166" s="217"/>
      <c r="P166" s="217"/>
      <c r="Q166" s="217"/>
      <c r="R166" s="217"/>
      <c r="S166" s="217"/>
      <c r="T166" s="217"/>
      <c r="U166" s="217"/>
      <c r="V166" s="217"/>
      <c r="W166" s="24"/>
      <c r="X166" s="3"/>
    </row>
    <row r="167" spans="1:24" ht="25.15" customHeight="1" x14ac:dyDescent="0.25">
      <c r="A167" s="3"/>
      <c r="B167" s="19" t="s">
        <v>174</v>
      </c>
      <c r="C167" s="25"/>
      <c r="D167" s="20"/>
      <c r="E167" s="28"/>
      <c r="F167" s="27"/>
      <c r="G167" s="28"/>
      <c r="H167" s="29"/>
      <c r="I167" s="158">
        <f t="shared" si="2"/>
        <v>0</v>
      </c>
      <c r="J167" s="21"/>
      <c r="K167" s="159"/>
      <c r="L167" s="30"/>
      <c r="M167" s="217"/>
      <c r="N167" s="217"/>
      <c r="O167" s="217"/>
      <c r="P167" s="217"/>
      <c r="Q167" s="217"/>
      <c r="R167" s="217"/>
      <c r="S167" s="217"/>
      <c r="T167" s="217"/>
      <c r="U167" s="217"/>
      <c r="V167" s="217"/>
      <c r="W167" s="24"/>
      <c r="X167" s="3"/>
    </row>
    <row r="168" spans="1:24" ht="25.15" customHeight="1" x14ac:dyDescent="0.25">
      <c r="A168" s="3"/>
      <c r="B168" s="19" t="s">
        <v>175</v>
      </c>
      <c r="C168" s="25"/>
      <c r="D168" s="20"/>
      <c r="E168" s="28"/>
      <c r="F168" s="27"/>
      <c r="G168" s="28"/>
      <c r="H168" s="29"/>
      <c r="I168" s="158">
        <f t="shared" si="2"/>
        <v>0</v>
      </c>
      <c r="J168" s="21"/>
      <c r="K168" s="159"/>
      <c r="L168" s="30"/>
      <c r="M168" s="217"/>
      <c r="N168" s="217"/>
      <c r="O168" s="217"/>
      <c r="P168" s="217"/>
      <c r="Q168" s="217"/>
      <c r="R168" s="217"/>
      <c r="S168" s="217"/>
      <c r="T168" s="217"/>
      <c r="U168" s="217"/>
      <c r="V168" s="217"/>
      <c r="W168" s="24"/>
      <c r="X168" s="3"/>
    </row>
    <row r="169" spans="1:24" ht="25.15" customHeight="1" x14ac:dyDescent="0.25">
      <c r="A169" s="3"/>
      <c r="B169" s="19" t="s">
        <v>176</v>
      </c>
      <c r="C169" s="25"/>
      <c r="D169" s="20"/>
      <c r="E169" s="28"/>
      <c r="F169" s="27"/>
      <c r="G169" s="28"/>
      <c r="H169" s="29"/>
      <c r="I169" s="158">
        <f t="shared" ref="I169:I232" si="3">G168-E169</f>
        <v>0</v>
      </c>
      <c r="J169" s="21"/>
      <c r="K169" s="159"/>
      <c r="L169" s="30"/>
      <c r="M169" s="217"/>
      <c r="N169" s="217"/>
      <c r="O169" s="217"/>
      <c r="P169" s="217"/>
      <c r="Q169" s="217"/>
      <c r="R169" s="217"/>
      <c r="S169" s="217"/>
      <c r="T169" s="217"/>
      <c r="U169" s="217"/>
      <c r="V169" s="217"/>
      <c r="W169" s="24"/>
      <c r="X169" s="3"/>
    </row>
    <row r="170" spans="1:24" ht="25.15" customHeight="1" x14ac:dyDescent="0.25">
      <c r="A170" s="3"/>
      <c r="B170" s="19" t="s">
        <v>177</v>
      </c>
      <c r="C170" s="25"/>
      <c r="D170" s="20"/>
      <c r="E170" s="28"/>
      <c r="F170" s="27"/>
      <c r="G170" s="28"/>
      <c r="H170" s="29"/>
      <c r="I170" s="158">
        <f t="shared" si="3"/>
        <v>0</v>
      </c>
      <c r="J170" s="21"/>
      <c r="K170" s="159"/>
      <c r="L170" s="30"/>
      <c r="M170" s="217"/>
      <c r="N170" s="217"/>
      <c r="O170" s="217"/>
      <c r="P170" s="217"/>
      <c r="Q170" s="217"/>
      <c r="R170" s="217"/>
      <c r="S170" s="217"/>
      <c r="T170" s="217"/>
      <c r="U170" s="217"/>
      <c r="V170" s="217"/>
      <c r="W170" s="24"/>
      <c r="X170" s="3"/>
    </row>
    <row r="171" spans="1:24" ht="25.15" customHeight="1" x14ac:dyDescent="0.25">
      <c r="A171" s="3"/>
      <c r="B171" s="19" t="s">
        <v>178</v>
      </c>
      <c r="C171" s="25"/>
      <c r="D171" s="20"/>
      <c r="E171" s="28"/>
      <c r="F171" s="27"/>
      <c r="G171" s="28"/>
      <c r="H171" s="29"/>
      <c r="I171" s="158">
        <f t="shared" si="3"/>
        <v>0</v>
      </c>
      <c r="J171" s="21"/>
      <c r="K171" s="159"/>
      <c r="L171" s="30"/>
      <c r="M171" s="217"/>
      <c r="N171" s="217"/>
      <c r="O171" s="217"/>
      <c r="P171" s="217"/>
      <c r="Q171" s="217"/>
      <c r="R171" s="217"/>
      <c r="S171" s="217"/>
      <c r="T171" s="217"/>
      <c r="U171" s="217"/>
      <c r="V171" s="217"/>
      <c r="W171" s="24"/>
      <c r="X171" s="3"/>
    </row>
    <row r="172" spans="1:24" ht="25.15" customHeight="1" x14ac:dyDescent="0.25">
      <c r="A172" s="3"/>
      <c r="B172" s="19" t="s">
        <v>179</v>
      </c>
      <c r="C172" s="25"/>
      <c r="D172" s="20"/>
      <c r="E172" s="28"/>
      <c r="F172" s="27"/>
      <c r="G172" s="28"/>
      <c r="H172" s="29"/>
      <c r="I172" s="158">
        <f t="shared" si="3"/>
        <v>0</v>
      </c>
      <c r="J172" s="21"/>
      <c r="K172" s="159">
        <f>K165-S2</f>
        <v>75.199999999999932</v>
      </c>
      <c r="L172" s="30"/>
      <c r="M172" s="217"/>
      <c r="N172" s="217"/>
      <c r="O172" s="217"/>
      <c r="P172" s="217"/>
      <c r="Q172" s="217"/>
      <c r="R172" s="217"/>
      <c r="S172" s="217"/>
      <c r="T172" s="217"/>
      <c r="U172" s="217"/>
      <c r="V172" s="217"/>
      <c r="W172" s="24"/>
      <c r="X172" s="3"/>
    </row>
    <row r="173" spans="1:24" ht="25.15" customHeight="1" x14ac:dyDescent="0.25">
      <c r="A173" s="3"/>
      <c r="B173" s="19" t="s">
        <v>180</v>
      </c>
      <c r="C173" s="25"/>
      <c r="D173" s="20"/>
      <c r="E173" s="28"/>
      <c r="F173" s="27"/>
      <c r="G173" s="28"/>
      <c r="H173" s="29"/>
      <c r="I173" s="158">
        <f t="shared" si="3"/>
        <v>0</v>
      </c>
      <c r="J173" s="21"/>
      <c r="K173" s="159"/>
      <c r="L173" s="30"/>
      <c r="M173" s="217"/>
      <c r="N173" s="217"/>
      <c r="O173" s="217"/>
      <c r="P173" s="217"/>
      <c r="Q173" s="217"/>
      <c r="R173" s="217"/>
      <c r="S173" s="217"/>
      <c r="T173" s="217"/>
      <c r="U173" s="217"/>
      <c r="V173" s="217"/>
      <c r="W173" s="24"/>
      <c r="X173" s="3"/>
    </row>
    <row r="174" spans="1:24" ht="25.15" customHeight="1" x14ac:dyDescent="0.25">
      <c r="A174" s="3"/>
      <c r="B174" s="19" t="s">
        <v>181</v>
      </c>
      <c r="C174" s="25"/>
      <c r="D174" s="20"/>
      <c r="E174" s="28"/>
      <c r="F174" s="27"/>
      <c r="G174" s="28"/>
      <c r="H174" s="29"/>
      <c r="I174" s="158">
        <f t="shared" si="3"/>
        <v>0</v>
      </c>
      <c r="J174" s="21"/>
      <c r="K174" s="159"/>
      <c r="L174" s="30"/>
      <c r="M174" s="217"/>
      <c r="N174" s="217"/>
      <c r="O174" s="217"/>
      <c r="P174" s="217"/>
      <c r="Q174" s="217"/>
      <c r="R174" s="217"/>
      <c r="S174" s="217"/>
      <c r="T174" s="217"/>
      <c r="U174" s="217"/>
      <c r="V174" s="217"/>
      <c r="W174" s="24"/>
      <c r="X174" s="3"/>
    </row>
    <row r="175" spans="1:24" ht="25.15" customHeight="1" x14ac:dyDescent="0.25">
      <c r="A175" s="3"/>
      <c r="B175" s="19" t="s">
        <v>182</v>
      </c>
      <c r="C175" s="25"/>
      <c r="D175" s="20"/>
      <c r="E175" s="28"/>
      <c r="F175" s="27"/>
      <c r="G175" s="28"/>
      <c r="H175" s="29"/>
      <c r="I175" s="158">
        <f t="shared" si="3"/>
        <v>0</v>
      </c>
      <c r="J175" s="21"/>
      <c r="K175" s="159"/>
      <c r="L175" s="30"/>
      <c r="M175" s="217"/>
      <c r="N175" s="217"/>
      <c r="O175" s="217"/>
      <c r="P175" s="217"/>
      <c r="Q175" s="217"/>
      <c r="R175" s="217"/>
      <c r="S175" s="217"/>
      <c r="T175" s="217"/>
      <c r="U175" s="217"/>
      <c r="V175" s="217"/>
      <c r="W175" s="24"/>
      <c r="X175" s="3"/>
    </row>
    <row r="176" spans="1:24" ht="25.15" customHeight="1" x14ac:dyDescent="0.25">
      <c r="A176" s="3"/>
      <c r="B176" s="19" t="s">
        <v>183</v>
      </c>
      <c r="C176" s="25"/>
      <c r="D176" s="20"/>
      <c r="E176" s="28"/>
      <c r="F176" s="27"/>
      <c r="G176" s="28"/>
      <c r="H176" s="29"/>
      <c r="I176" s="158">
        <f t="shared" si="3"/>
        <v>0</v>
      </c>
      <c r="J176" s="21"/>
      <c r="K176" s="159"/>
      <c r="L176" s="30"/>
      <c r="M176" s="217"/>
      <c r="N176" s="217"/>
      <c r="O176" s="217"/>
      <c r="P176" s="217"/>
      <c r="Q176" s="217"/>
      <c r="R176" s="217"/>
      <c r="S176" s="217"/>
      <c r="T176" s="217"/>
      <c r="U176" s="217"/>
      <c r="V176" s="217"/>
      <c r="W176" s="24"/>
      <c r="X176" s="3"/>
    </row>
    <row r="177" spans="1:24" ht="25.15" customHeight="1" x14ac:dyDescent="0.25">
      <c r="A177" s="3"/>
      <c r="B177" s="19" t="s">
        <v>184</v>
      </c>
      <c r="C177" s="25"/>
      <c r="D177" s="20"/>
      <c r="E177" s="28"/>
      <c r="F177" s="27"/>
      <c r="G177" s="28"/>
      <c r="H177" s="29"/>
      <c r="I177" s="158">
        <f t="shared" si="3"/>
        <v>0</v>
      </c>
      <c r="J177" s="21"/>
      <c r="K177" s="159"/>
      <c r="L177" s="30"/>
      <c r="M177" s="217"/>
      <c r="N177" s="217"/>
      <c r="O177" s="217"/>
      <c r="P177" s="217"/>
      <c r="Q177" s="217"/>
      <c r="R177" s="217"/>
      <c r="S177" s="217"/>
      <c r="T177" s="217"/>
      <c r="U177" s="217"/>
      <c r="V177" s="217"/>
      <c r="W177" s="24"/>
      <c r="X177" s="3"/>
    </row>
    <row r="178" spans="1:24" ht="25.15" customHeight="1" x14ac:dyDescent="0.25">
      <c r="A178" s="3"/>
      <c r="B178" s="19" t="s">
        <v>185</v>
      </c>
      <c r="C178" s="25"/>
      <c r="D178" s="20"/>
      <c r="E178" s="28"/>
      <c r="F178" s="27"/>
      <c r="G178" s="28"/>
      <c r="H178" s="29"/>
      <c r="I178" s="158">
        <f t="shared" si="3"/>
        <v>0</v>
      </c>
      <c r="J178" s="21"/>
      <c r="K178" s="159"/>
      <c r="L178" s="30"/>
      <c r="M178" s="217"/>
      <c r="N178" s="217"/>
      <c r="O178" s="217"/>
      <c r="P178" s="217"/>
      <c r="Q178" s="217"/>
      <c r="R178" s="217"/>
      <c r="S178" s="217"/>
      <c r="T178" s="217"/>
      <c r="U178" s="217"/>
      <c r="V178" s="217"/>
      <c r="W178" s="24"/>
      <c r="X178" s="3"/>
    </row>
    <row r="179" spans="1:24" ht="25.15" customHeight="1" x14ac:dyDescent="0.25">
      <c r="A179" s="3"/>
      <c r="B179" s="19" t="s">
        <v>186</v>
      </c>
      <c r="C179" s="25"/>
      <c r="D179" s="20"/>
      <c r="E179" s="28"/>
      <c r="F179" s="27"/>
      <c r="G179" s="28"/>
      <c r="H179" s="29"/>
      <c r="I179" s="158">
        <f t="shared" si="3"/>
        <v>0</v>
      </c>
      <c r="J179" s="21"/>
      <c r="K179" s="159">
        <f>K172-S2</f>
        <v>74.749999999999929</v>
      </c>
      <c r="L179" s="30"/>
      <c r="M179" s="217"/>
      <c r="N179" s="217"/>
      <c r="O179" s="217"/>
      <c r="P179" s="217"/>
      <c r="Q179" s="217"/>
      <c r="R179" s="217"/>
      <c r="S179" s="217"/>
      <c r="T179" s="217"/>
      <c r="U179" s="217"/>
      <c r="V179" s="217"/>
      <c r="W179" s="24"/>
      <c r="X179" s="3"/>
    </row>
    <row r="180" spans="1:24" ht="25.15" customHeight="1" x14ac:dyDescent="0.25">
      <c r="A180" s="3"/>
      <c r="B180" s="19" t="s">
        <v>187</v>
      </c>
      <c r="C180" s="25"/>
      <c r="D180" s="20"/>
      <c r="E180" s="28"/>
      <c r="F180" s="27"/>
      <c r="G180" s="28"/>
      <c r="H180" s="29"/>
      <c r="I180" s="158">
        <f t="shared" si="3"/>
        <v>0</v>
      </c>
      <c r="J180" s="21"/>
      <c r="K180" s="159"/>
      <c r="L180" s="30"/>
      <c r="M180" s="217"/>
      <c r="N180" s="217"/>
      <c r="O180" s="217"/>
      <c r="P180" s="217"/>
      <c r="Q180" s="217"/>
      <c r="R180" s="217"/>
      <c r="S180" s="217"/>
      <c r="T180" s="217"/>
      <c r="U180" s="217"/>
      <c r="V180" s="217"/>
      <c r="W180" s="24"/>
      <c r="X180" s="3"/>
    </row>
    <row r="181" spans="1:24" ht="25.15" customHeight="1" x14ac:dyDescent="0.25">
      <c r="A181" s="3"/>
      <c r="B181" s="19" t="s">
        <v>188</v>
      </c>
      <c r="C181" s="25"/>
      <c r="D181" s="20"/>
      <c r="E181" s="28"/>
      <c r="F181" s="27"/>
      <c r="G181" s="28"/>
      <c r="H181" s="29"/>
      <c r="I181" s="158">
        <f t="shared" si="3"/>
        <v>0</v>
      </c>
      <c r="J181" s="21"/>
      <c r="K181" s="159"/>
      <c r="L181" s="30"/>
      <c r="M181" s="217"/>
      <c r="N181" s="217"/>
      <c r="O181" s="217"/>
      <c r="P181" s="217"/>
      <c r="Q181" s="217"/>
      <c r="R181" s="217"/>
      <c r="S181" s="217"/>
      <c r="T181" s="217"/>
      <c r="U181" s="217"/>
      <c r="V181" s="217"/>
      <c r="W181" s="24"/>
      <c r="X181" s="3"/>
    </row>
    <row r="182" spans="1:24" ht="25.15" customHeight="1" x14ac:dyDescent="0.25">
      <c r="A182" s="3"/>
      <c r="B182" s="19" t="s">
        <v>189</v>
      </c>
      <c r="C182" s="25"/>
      <c r="D182" s="20"/>
      <c r="E182" s="28"/>
      <c r="F182" s="27"/>
      <c r="G182" s="28"/>
      <c r="H182" s="29"/>
      <c r="I182" s="158">
        <f t="shared" si="3"/>
        <v>0</v>
      </c>
      <c r="J182" s="21"/>
      <c r="K182" s="159"/>
      <c r="L182" s="30"/>
      <c r="M182" s="217"/>
      <c r="N182" s="217"/>
      <c r="O182" s="217"/>
      <c r="P182" s="217"/>
      <c r="Q182" s="217"/>
      <c r="R182" s="217"/>
      <c r="S182" s="217"/>
      <c r="T182" s="217"/>
      <c r="U182" s="217"/>
      <c r="V182" s="217"/>
      <c r="W182" s="24"/>
      <c r="X182" s="3"/>
    </row>
    <row r="183" spans="1:24" ht="25.15" customHeight="1" x14ac:dyDescent="0.25">
      <c r="A183" s="3"/>
      <c r="B183" s="19" t="s">
        <v>190</v>
      </c>
      <c r="C183" s="25"/>
      <c r="D183" s="20"/>
      <c r="E183" s="28"/>
      <c r="F183" s="27"/>
      <c r="G183" s="28"/>
      <c r="H183" s="29"/>
      <c r="I183" s="158">
        <f t="shared" si="3"/>
        <v>0</v>
      </c>
      <c r="J183" s="21"/>
      <c r="K183" s="159"/>
      <c r="L183" s="30"/>
      <c r="M183" s="217"/>
      <c r="N183" s="217"/>
      <c r="O183" s="217"/>
      <c r="P183" s="217"/>
      <c r="Q183" s="217"/>
      <c r="R183" s="217"/>
      <c r="S183" s="217"/>
      <c r="T183" s="217"/>
      <c r="U183" s="217"/>
      <c r="V183" s="217"/>
      <c r="W183" s="24"/>
      <c r="X183" s="3"/>
    </row>
    <row r="184" spans="1:24" ht="25.15" customHeight="1" x14ac:dyDescent="0.25">
      <c r="A184" s="3"/>
      <c r="B184" s="19" t="s">
        <v>191</v>
      </c>
      <c r="C184" s="25"/>
      <c r="D184" s="20"/>
      <c r="E184" s="28"/>
      <c r="F184" s="27"/>
      <c r="G184" s="28"/>
      <c r="H184" s="29"/>
      <c r="I184" s="158">
        <f t="shared" si="3"/>
        <v>0</v>
      </c>
      <c r="J184" s="21"/>
      <c r="K184" s="159"/>
      <c r="L184" s="30"/>
      <c r="M184" s="217"/>
      <c r="N184" s="217"/>
      <c r="O184" s="217"/>
      <c r="P184" s="217"/>
      <c r="Q184" s="217"/>
      <c r="R184" s="217"/>
      <c r="S184" s="217"/>
      <c r="T184" s="217"/>
      <c r="U184" s="217"/>
      <c r="V184" s="217"/>
      <c r="W184" s="24"/>
      <c r="X184" s="3"/>
    </row>
    <row r="185" spans="1:24" ht="25.15" customHeight="1" x14ac:dyDescent="0.25">
      <c r="A185" s="3"/>
      <c r="B185" s="19" t="s">
        <v>192</v>
      </c>
      <c r="C185" s="25"/>
      <c r="D185" s="20"/>
      <c r="E185" s="28"/>
      <c r="F185" s="27"/>
      <c r="G185" s="28"/>
      <c r="H185" s="29"/>
      <c r="I185" s="158">
        <f t="shared" si="3"/>
        <v>0</v>
      </c>
      <c r="J185" s="21"/>
      <c r="K185" s="159"/>
      <c r="L185" s="30"/>
      <c r="M185" s="217"/>
      <c r="N185" s="217"/>
      <c r="O185" s="217"/>
      <c r="P185" s="217"/>
      <c r="Q185" s="217"/>
      <c r="R185" s="217"/>
      <c r="S185" s="217"/>
      <c r="T185" s="217"/>
      <c r="U185" s="217"/>
      <c r="V185" s="217"/>
      <c r="W185" s="24"/>
      <c r="X185" s="3"/>
    </row>
    <row r="186" spans="1:24" ht="25.15" customHeight="1" x14ac:dyDescent="0.25">
      <c r="A186" s="3"/>
      <c r="B186" s="19" t="s">
        <v>193</v>
      </c>
      <c r="C186" s="25"/>
      <c r="D186" s="20"/>
      <c r="E186" s="28"/>
      <c r="F186" s="27"/>
      <c r="G186" s="28"/>
      <c r="H186" s="29"/>
      <c r="I186" s="158">
        <f t="shared" si="3"/>
        <v>0</v>
      </c>
      <c r="J186" s="21"/>
      <c r="K186" s="159">
        <f>K179-S2</f>
        <v>74.299999999999926</v>
      </c>
      <c r="L186" s="30"/>
      <c r="M186" s="217"/>
      <c r="N186" s="217"/>
      <c r="O186" s="217"/>
      <c r="P186" s="217"/>
      <c r="Q186" s="217"/>
      <c r="R186" s="217"/>
      <c r="S186" s="217"/>
      <c r="T186" s="217"/>
      <c r="U186" s="217"/>
      <c r="V186" s="217"/>
      <c r="W186" s="24"/>
      <c r="X186" s="3"/>
    </row>
    <row r="187" spans="1:24" ht="25.15" customHeight="1" x14ac:dyDescent="0.25">
      <c r="A187" s="3"/>
      <c r="B187" s="19" t="s">
        <v>194</v>
      </c>
      <c r="C187" s="25"/>
      <c r="D187" s="20"/>
      <c r="E187" s="28"/>
      <c r="F187" s="27"/>
      <c r="G187" s="28"/>
      <c r="H187" s="29"/>
      <c r="I187" s="158">
        <f t="shared" si="3"/>
        <v>0</v>
      </c>
      <c r="J187" s="21"/>
      <c r="K187" s="159"/>
      <c r="L187" s="30"/>
      <c r="M187" s="217"/>
      <c r="N187" s="217"/>
      <c r="O187" s="217"/>
      <c r="P187" s="217"/>
      <c r="Q187" s="217"/>
      <c r="R187" s="217"/>
      <c r="S187" s="217"/>
      <c r="T187" s="217"/>
      <c r="U187" s="217"/>
      <c r="V187" s="217"/>
      <c r="W187" s="24"/>
      <c r="X187" s="3"/>
    </row>
    <row r="188" spans="1:24" ht="25.15" customHeight="1" x14ac:dyDescent="0.25">
      <c r="A188" s="3"/>
      <c r="B188" s="19" t="s">
        <v>195</v>
      </c>
      <c r="C188" s="25"/>
      <c r="D188" s="20"/>
      <c r="E188" s="28"/>
      <c r="F188" s="27"/>
      <c r="G188" s="28"/>
      <c r="H188" s="29"/>
      <c r="I188" s="158">
        <f t="shared" si="3"/>
        <v>0</v>
      </c>
      <c r="J188" s="21"/>
      <c r="K188" s="159"/>
      <c r="L188" s="30"/>
      <c r="M188" s="217"/>
      <c r="N188" s="217"/>
      <c r="O188" s="217"/>
      <c r="P188" s="217"/>
      <c r="Q188" s="217"/>
      <c r="R188" s="217"/>
      <c r="S188" s="217"/>
      <c r="T188" s="217"/>
      <c r="U188" s="217"/>
      <c r="V188" s="217"/>
      <c r="W188" s="24"/>
      <c r="X188" s="3"/>
    </row>
    <row r="189" spans="1:24" ht="25.15" customHeight="1" x14ac:dyDescent="0.25">
      <c r="A189" s="3"/>
      <c r="B189" s="19" t="s">
        <v>196</v>
      </c>
      <c r="C189" s="25"/>
      <c r="D189" s="20"/>
      <c r="E189" s="28"/>
      <c r="F189" s="27"/>
      <c r="G189" s="28"/>
      <c r="H189" s="29"/>
      <c r="I189" s="158">
        <f t="shared" si="3"/>
        <v>0</v>
      </c>
      <c r="J189" s="21"/>
      <c r="K189" s="159"/>
      <c r="L189" s="30"/>
      <c r="M189" s="217"/>
      <c r="N189" s="217"/>
      <c r="O189" s="217"/>
      <c r="P189" s="217"/>
      <c r="Q189" s="217"/>
      <c r="R189" s="217"/>
      <c r="S189" s="217"/>
      <c r="T189" s="217"/>
      <c r="U189" s="217"/>
      <c r="V189" s="217"/>
      <c r="W189" s="24"/>
      <c r="X189" s="3"/>
    </row>
    <row r="190" spans="1:24" ht="25.15" customHeight="1" x14ac:dyDescent="0.25">
      <c r="A190" s="3"/>
      <c r="B190" s="19" t="s">
        <v>197</v>
      </c>
      <c r="C190" s="25"/>
      <c r="D190" s="20"/>
      <c r="E190" s="28"/>
      <c r="F190" s="27"/>
      <c r="G190" s="28"/>
      <c r="H190" s="29"/>
      <c r="I190" s="158">
        <f t="shared" si="3"/>
        <v>0</v>
      </c>
      <c r="J190" s="21"/>
      <c r="K190" s="159"/>
      <c r="L190" s="30"/>
      <c r="M190" s="217"/>
      <c r="N190" s="217"/>
      <c r="O190" s="217"/>
      <c r="P190" s="217"/>
      <c r="Q190" s="217"/>
      <c r="R190" s="217"/>
      <c r="S190" s="217"/>
      <c r="T190" s="217"/>
      <c r="U190" s="217"/>
      <c r="V190" s="217"/>
      <c r="W190" s="24"/>
      <c r="X190" s="3"/>
    </row>
    <row r="191" spans="1:24" ht="25.15" customHeight="1" x14ac:dyDescent="0.25">
      <c r="A191" s="3"/>
      <c r="B191" s="19" t="s">
        <v>198</v>
      </c>
      <c r="C191" s="25"/>
      <c r="D191" s="20"/>
      <c r="E191" s="28"/>
      <c r="F191" s="27"/>
      <c r="G191" s="28"/>
      <c r="H191" s="29"/>
      <c r="I191" s="158">
        <f t="shared" si="3"/>
        <v>0</v>
      </c>
      <c r="J191" s="21"/>
      <c r="K191" s="159"/>
      <c r="L191" s="30"/>
      <c r="M191" s="217"/>
      <c r="N191" s="217"/>
      <c r="O191" s="217"/>
      <c r="P191" s="217"/>
      <c r="Q191" s="217"/>
      <c r="R191" s="217"/>
      <c r="S191" s="217"/>
      <c r="T191" s="217"/>
      <c r="U191" s="217"/>
      <c r="V191" s="217"/>
      <c r="W191" s="24"/>
      <c r="X191" s="3"/>
    </row>
    <row r="192" spans="1:24" ht="25.15" customHeight="1" x14ac:dyDescent="0.25">
      <c r="A192" s="3"/>
      <c r="B192" s="19" t="s">
        <v>199</v>
      </c>
      <c r="C192" s="25"/>
      <c r="D192" s="20"/>
      <c r="E192" s="28"/>
      <c r="F192" s="27"/>
      <c r="G192" s="28"/>
      <c r="H192" s="29"/>
      <c r="I192" s="158">
        <f t="shared" si="3"/>
        <v>0</v>
      </c>
      <c r="J192" s="21"/>
      <c r="K192" s="159"/>
      <c r="L192" s="30"/>
      <c r="M192" s="217"/>
      <c r="N192" s="217"/>
      <c r="O192" s="217"/>
      <c r="P192" s="217"/>
      <c r="Q192" s="217"/>
      <c r="R192" s="217"/>
      <c r="S192" s="217"/>
      <c r="T192" s="217"/>
      <c r="U192" s="217"/>
      <c r="V192" s="217"/>
      <c r="W192" s="24"/>
      <c r="X192" s="3"/>
    </row>
    <row r="193" spans="1:24" ht="25.15" customHeight="1" x14ac:dyDescent="0.25">
      <c r="A193" s="3"/>
      <c r="B193" s="19" t="s">
        <v>200</v>
      </c>
      <c r="C193" s="25"/>
      <c r="D193" s="20"/>
      <c r="E193" s="28"/>
      <c r="F193" s="27"/>
      <c r="G193" s="28"/>
      <c r="H193" s="29"/>
      <c r="I193" s="158">
        <f t="shared" si="3"/>
        <v>0</v>
      </c>
      <c r="J193" s="21"/>
      <c r="K193" s="159">
        <f>K186-S2</f>
        <v>73.849999999999923</v>
      </c>
      <c r="L193" s="30"/>
      <c r="M193" s="217"/>
      <c r="N193" s="217"/>
      <c r="O193" s="217"/>
      <c r="P193" s="217"/>
      <c r="Q193" s="217"/>
      <c r="R193" s="217"/>
      <c r="S193" s="217"/>
      <c r="T193" s="217"/>
      <c r="U193" s="217"/>
      <c r="V193" s="217"/>
      <c r="W193" s="24"/>
      <c r="X193" s="3"/>
    </row>
    <row r="194" spans="1:24" ht="25.15" customHeight="1" x14ac:dyDescent="0.25">
      <c r="A194" s="3"/>
      <c r="B194" s="19" t="s">
        <v>201</v>
      </c>
      <c r="C194" s="25"/>
      <c r="D194" s="20"/>
      <c r="E194" s="28"/>
      <c r="F194" s="27"/>
      <c r="G194" s="28"/>
      <c r="H194" s="29"/>
      <c r="I194" s="158">
        <f t="shared" si="3"/>
        <v>0</v>
      </c>
      <c r="J194" s="21"/>
      <c r="K194" s="159"/>
      <c r="L194" s="30"/>
      <c r="M194" s="217"/>
      <c r="N194" s="217"/>
      <c r="O194" s="217"/>
      <c r="P194" s="217"/>
      <c r="Q194" s="217"/>
      <c r="R194" s="217"/>
      <c r="S194" s="217"/>
      <c r="T194" s="217"/>
      <c r="U194" s="217"/>
      <c r="V194" s="217"/>
      <c r="W194" s="24"/>
      <c r="X194" s="3"/>
    </row>
    <row r="195" spans="1:24" ht="25.15" customHeight="1" x14ac:dyDescent="0.25">
      <c r="A195" s="3"/>
      <c r="B195" s="19" t="s">
        <v>202</v>
      </c>
      <c r="C195" s="25"/>
      <c r="D195" s="20"/>
      <c r="E195" s="28"/>
      <c r="F195" s="27"/>
      <c r="G195" s="28"/>
      <c r="H195" s="29"/>
      <c r="I195" s="158">
        <f t="shared" si="3"/>
        <v>0</v>
      </c>
      <c r="J195" s="21"/>
      <c r="K195" s="159"/>
      <c r="L195" s="30"/>
      <c r="M195" s="217"/>
      <c r="N195" s="217"/>
      <c r="O195" s="217"/>
      <c r="P195" s="217"/>
      <c r="Q195" s="217"/>
      <c r="R195" s="217"/>
      <c r="S195" s="217"/>
      <c r="T195" s="217"/>
      <c r="U195" s="217"/>
      <c r="V195" s="217"/>
      <c r="W195" s="24"/>
      <c r="X195" s="3"/>
    </row>
    <row r="196" spans="1:24" ht="25.15" customHeight="1" x14ac:dyDescent="0.25">
      <c r="A196" s="3"/>
      <c r="B196" s="19" t="s">
        <v>203</v>
      </c>
      <c r="C196" s="25"/>
      <c r="D196" s="20"/>
      <c r="E196" s="28"/>
      <c r="F196" s="27"/>
      <c r="G196" s="28"/>
      <c r="H196" s="29"/>
      <c r="I196" s="158">
        <f t="shared" si="3"/>
        <v>0</v>
      </c>
      <c r="J196" s="21"/>
      <c r="K196" s="159"/>
      <c r="L196" s="30"/>
      <c r="M196" s="217"/>
      <c r="N196" s="217"/>
      <c r="O196" s="217"/>
      <c r="P196" s="217"/>
      <c r="Q196" s="217"/>
      <c r="R196" s="217"/>
      <c r="S196" s="217"/>
      <c r="T196" s="217"/>
      <c r="U196" s="217"/>
      <c r="V196" s="217"/>
      <c r="W196" s="24"/>
      <c r="X196" s="3"/>
    </row>
    <row r="197" spans="1:24" ht="25.15" customHeight="1" x14ac:dyDescent="0.25">
      <c r="A197" s="3"/>
      <c r="B197" s="19" t="s">
        <v>204</v>
      </c>
      <c r="C197" s="25"/>
      <c r="D197" s="20"/>
      <c r="E197" s="28"/>
      <c r="F197" s="27"/>
      <c r="G197" s="28"/>
      <c r="H197" s="29"/>
      <c r="I197" s="158">
        <f t="shared" si="3"/>
        <v>0</v>
      </c>
      <c r="J197" s="21"/>
      <c r="K197" s="159"/>
      <c r="L197" s="30"/>
      <c r="M197" s="217"/>
      <c r="N197" s="217"/>
      <c r="O197" s="217"/>
      <c r="P197" s="217"/>
      <c r="Q197" s="217"/>
      <c r="R197" s="217"/>
      <c r="S197" s="217"/>
      <c r="T197" s="217"/>
      <c r="U197" s="217"/>
      <c r="V197" s="217"/>
      <c r="W197" s="24"/>
      <c r="X197" s="3"/>
    </row>
    <row r="198" spans="1:24" ht="25.15" customHeight="1" x14ac:dyDescent="0.25">
      <c r="A198" s="3"/>
      <c r="B198" s="19" t="s">
        <v>205</v>
      </c>
      <c r="C198" s="25"/>
      <c r="D198" s="20"/>
      <c r="E198" s="28"/>
      <c r="F198" s="27"/>
      <c r="G198" s="28"/>
      <c r="H198" s="29"/>
      <c r="I198" s="158">
        <f t="shared" si="3"/>
        <v>0</v>
      </c>
      <c r="J198" s="21"/>
      <c r="K198" s="159"/>
      <c r="L198" s="30"/>
      <c r="M198" s="217"/>
      <c r="N198" s="217"/>
      <c r="O198" s="217"/>
      <c r="P198" s="217"/>
      <c r="Q198" s="217"/>
      <c r="R198" s="217"/>
      <c r="S198" s="217"/>
      <c r="T198" s="217"/>
      <c r="U198" s="217"/>
      <c r="V198" s="217"/>
      <c r="W198" s="24"/>
      <c r="X198" s="3"/>
    </row>
    <row r="199" spans="1:24" ht="25.15" customHeight="1" x14ac:dyDescent="0.25">
      <c r="A199" s="3"/>
      <c r="B199" s="19" t="s">
        <v>206</v>
      </c>
      <c r="C199" s="25"/>
      <c r="D199" s="20"/>
      <c r="E199" s="28"/>
      <c r="F199" s="27"/>
      <c r="G199" s="28"/>
      <c r="H199" s="29"/>
      <c r="I199" s="158">
        <f t="shared" si="3"/>
        <v>0</v>
      </c>
      <c r="J199" s="21"/>
      <c r="K199" s="159"/>
      <c r="L199" s="30"/>
      <c r="M199" s="217"/>
      <c r="N199" s="217"/>
      <c r="O199" s="217"/>
      <c r="P199" s="217"/>
      <c r="Q199" s="217"/>
      <c r="R199" s="217"/>
      <c r="S199" s="217"/>
      <c r="T199" s="217"/>
      <c r="U199" s="217"/>
      <c r="V199" s="217"/>
      <c r="W199" s="24"/>
      <c r="X199" s="3"/>
    </row>
    <row r="200" spans="1:24" ht="25.15" customHeight="1" x14ac:dyDescent="0.25">
      <c r="A200" s="3"/>
      <c r="B200" s="19" t="s">
        <v>207</v>
      </c>
      <c r="C200" s="25"/>
      <c r="D200" s="20"/>
      <c r="E200" s="28"/>
      <c r="F200" s="27"/>
      <c r="G200" s="28"/>
      <c r="H200" s="29"/>
      <c r="I200" s="158">
        <f t="shared" si="3"/>
        <v>0</v>
      </c>
      <c r="J200" s="21"/>
      <c r="K200" s="159">
        <f>K193-S2</f>
        <v>73.39999999999992</v>
      </c>
      <c r="L200" s="30"/>
      <c r="M200" s="217"/>
      <c r="N200" s="217"/>
      <c r="O200" s="217"/>
      <c r="P200" s="217"/>
      <c r="Q200" s="217"/>
      <c r="R200" s="217"/>
      <c r="S200" s="217"/>
      <c r="T200" s="217"/>
      <c r="U200" s="217"/>
      <c r="V200" s="217"/>
      <c r="W200" s="24"/>
      <c r="X200" s="3"/>
    </row>
    <row r="201" spans="1:24" ht="25.15" customHeight="1" x14ac:dyDescent="0.25">
      <c r="A201" s="3"/>
      <c r="B201" s="19" t="s">
        <v>208</v>
      </c>
      <c r="C201" s="25"/>
      <c r="D201" s="20"/>
      <c r="E201" s="28"/>
      <c r="F201" s="27"/>
      <c r="G201" s="28"/>
      <c r="H201" s="29"/>
      <c r="I201" s="158">
        <f t="shared" si="3"/>
        <v>0</v>
      </c>
      <c r="J201" s="21"/>
      <c r="K201" s="159"/>
      <c r="L201" s="30"/>
      <c r="M201" s="217"/>
      <c r="N201" s="217"/>
      <c r="O201" s="217"/>
      <c r="P201" s="217"/>
      <c r="Q201" s="217"/>
      <c r="R201" s="217"/>
      <c r="S201" s="217"/>
      <c r="T201" s="217"/>
      <c r="U201" s="217"/>
      <c r="V201" s="217"/>
      <c r="W201" s="24"/>
      <c r="X201" s="3"/>
    </row>
    <row r="202" spans="1:24" ht="25.15" customHeight="1" x14ac:dyDescent="0.25">
      <c r="A202" s="3"/>
      <c r="B202" s="19" t="s">
        <v>209</v>
      </c>
      <c r="C202" s="25"/>
      <c r="D202" s="20"/>
      <c r="E202" s="28"/>
      <c r="F202" s="27"/>
      <c r="G202" s="28"/>
      <c r="H202" s="29"/>
      <c r="I202" s="158">
        <f t="shared" si="3"/>
        <v>0</v>
      </c>
      <c r="J202" s="21"/>
      <c r="K202" s="159"/>
      <c r="L202" s="30"/>
      <c r="M202" s="217"/>
      <c r="N202" s="217"/>
      <c r="O202" s="217"/>
      <c r="P202" s="217"/>
      <c r="Q202" s="217"/>
      <c r="R202" s="217"/>
      <c r="S202" s="217"/>
      <c r="T202" s="217"/>
      <c r="U202" s="217"/>
      <c r="V202" s="217"/>
      <c r="W202" s="24"/>
      <c r="X202" s="3"/>
    </row>
    <row r="203" spans="1:24" ht="25.15" customHeight="1" x14ac:dyDescent="0.25">
      <c r="A203" s="3"/>
      <c r="B203" s="19" t="s">
        <v>210</v>
      </c>
      <c r="C203" s="25"/>
      <c r="D203" s="20"/>
      <c r="E203" s="28"/>
      <c r="F203" s="27"/>
      <c r="G203" s="28"/>
      <c r="H203" s="29"/>
      <c r="I203" s="158">
        <f t="shared" si="3"/>
        <v>0</v>
      </c>
      <c r="J203" s="21"/>
      <c r="K203" s="159"/>
      <c r="L203" s="30"/>
      <c r="M203" s="217"/>
      <c r="N203" s="217"/>
      <c r="O203" s="217"/>
      <c r="P203" s="217"/>
      <c r="Q203" s="217"/>
      <c r="R203" s="217"/>
      <c r="S203" s="217"/>
      <c r="T203" s="217"/>
      <c r="U203" s="217"/>
      <c r="V203" s="217"/>
      <c r="W203" s="24"/>
      <c r="X203" s="3"/>
    </row>
    <row r="204" spans="1:24" ht="25.15" customHeight="1" x14ac:dyDescent="0.25">
      <c r="A204" s="3"/>
      <c r="B204" s="19" t="s">
        <v>211</v>
      </c>
      <c r="C204" s="25"/>
      <c r="D204" s="20"/>
      <c r="E204" s="28"/>
      <c r="F204" s="27"/>
      <c r="G204" s="28"/>
      <c r="H204" s="29"/>
      <c r="I204" s="158">
        <f t="shared" si="3"/>
        <v>0</v>
      </c>
      <c r="J204" s="21"/>
      <c r="K204" s="159"/>
      <c r="L204" s="30"/>
      <c r="M204" s="217"/>
      <c r="N204" s="217"/>
      <c r="O204" s="217"/>
      <c r="P204" s="217"/>
      <c r="Q204" s="217"/>
      <c r="R204" s="217"/>
      <c r="S204" s="217"/>
      <c r="T204" s="217"/>
      <c r="U204" s="217"/>
      <c r="V204" s="217"/>
      <c r="W204" s="24"/>
      <c r="X204" s="3"/>
    </row>
    <row r="205" spans="1:24" ht="25.15" customHeight="1" x14ac:dyDescent="0.25">
      <c r="A205" s="3"/>
      <c r="B205" s="19" t="s">
        <v>212</v>
      </c>
      <c r="C205" s="25"/>
      <c r="D205" s="20"/>
      <c r="E205" s="28"/>
      <c r="F205" s="27"/>
      <c r="G205" s="28"/>
      <c r="H205" s="29"/>
      <c r="I205" s="158">
        <f t="shared" si="3"/>
        <v>0</v>
      </c>
      <c r="J205" s="21"/>
      <c r="K205" s="159"/>
      <c r="L205" s="30"/>
      <c r="M205" s="217"/>
      <c r="N205" s="217"/>
      <c r="O205" s="217"/>
      <c r="P205" s="217"/>
      <c r="Q205" s="217"/>
      <c r="R205" s="217"/>
      <c r="S205" s="217"/>
      <c r="T205" s="217"/>
      <c r="U205" s="217"/>
      <c r="V205" s="217"/>
      <c r="W205" s="24"/>
      <c r="X205" s="3"/>
    </row>
    <row r="206" spans="1:24" ht="25.15" customHeight="1" x14ac:dyDescent="0.25">
      <c r="A206" s="3"/>
      <c r="B206" s="19" t="s">
        <v>213</v>
      </c>
      <c r="C206" s="25"/>
      <c r="D206" s="20"/>
      <c r="E206" s="28"/>
      <c r="F206" s="27"/>
      <c r="G206" s="28"/>
      <c r="H206" s="29"/>
      <c r="I206" s="158">
        <f t="shared" si="3"/>
        <v>0</v>
      </c>
      <c r="J206" s="21"/>
      <c r="K206" s="159"/>
      <c r="L206" s="30"/>
      <c r="M206" s="217"/>
      <c r="N206" s="217"/>
      <c r="O206" s="217"/>
      <c r="P206" s="217"/>
      <c r="Q206" s="217"/>
      <c r="R206" s="217"/>
      <c r="S206" s="217"/>
      <c r="T206" s="217"/>
      <c r="U206" s="217"/>
      <c r="V206" s="217"/>
      <c r="W206" s="24"/>
      <c r="X206" s="3"/>
    </row>
    <row r="207" spans="1:24" ht="25.15" customHeight="1" x14ac:dyDescent="0.25">
      <c r="A207" s="3"/>
      <c r="B207" s="19" t="s">
        <v>214</v>
      </c>
      <c r="C207" s="25"/>
      <c r="D207" s="20"/>
      <c r="E207" s="28"/>
      <c r="F207" s="27"/>
      <c r="G207" s="28"/>
      <c r="H207" s="29"/>
      <c r="I207" s="158">
        <f t="shared" si="3"/>
        <v>0</v>
      </c>
      <c r="J207" s="21"/>
      <c r="K207" s="159">
        <f>K200-S2</f>
        <v>72.949999999999918</v>
      </c>
      <c r="L207" s="30"/>
      <c r="M207" s="217"/>
      <c r="N207" s="217"/>
      <c r="O207" s="217"/>
      <c r="P207" s="217"/>
      <c r="Q207" s="217"/>
      <c r="R207" s="217"/>
      <c r="S207" s="217"/>
      <c r="T207" s="217"/>
      <c r="U207" s="217"/>
      <c r="V207" s="217"/>
      <c r="W207" s="24"/>
      <c r="X207" s="3"/>
    </row>
    <row r="208" spans="1:24" ht="25.15" customHeight="1" x14ac:dyDescent="0.25">
      <c r="A208" s="3"/>
      <c r="B208" s="19" t="s">
        <v>215</v>
      </c>
      <c r="C208" s="25"/>
      <c r="D208" s="20"/>
      <c r="E208" s="28"/>
      <c r="F208" s="27"/>
      <c r="G208" s="28"/>
      <c r="H208" s="29"/>
      <c r="I208" s="158">
        <f t="shared" si="3"/>
        <v>0</v>
      </c>
      <c r="J208" s="21"/>
      <c r="K208" s="159"/>
      <c r="L208" s="30"/>
      <c r="M208" s="217"/>
      <c r="N208" s="217"/>
      <c r="O208" s="217"/>
      <c r="P208" s="217"/>
      <c r="Q208" s="217"/>
      <c r="R208" s="217"/>
      <c r="S208" s="217"/>
      <c r="T208" s="217"/>
      <c r="U208" s="217"/>
      <c r="V208" s="217"/>
      <c r="W208" s="24"/>
      <c r="X208" s="3"/>
    </row>
    <row r="209" spans="1:24" ht="25.15" customHeight="1" x14ac:dyDescent="0.25">
      <c r="A209" s="3"/>
      <c r="B209" s="19" t="s">
        <v>216</v>
      </c>
      <c r="C209" s="25"/>
      <c r="D209" s="20"/>
      <c r="E209" s="28"/>
      <c r="F209" s="27"/>
      <c r="G209" s="28"/>
      <c r="H209" s="29"/>
      <c r="I209" s="158">
        <f t="shared" si="3"/>
        <v>0</v>
      </c>
      <c r="J209" s="21"/>
      <c r="K209" s="159"/>
      <c r="L209" s="30"/>
      <c r="M209" s="217"/>
      <c r="N209" s="217"/>
      <c r="O209" s="217"/>
      <c r="P209" s="217"/>
      <c r="Q209" s="217"/>
      <c r="R209" s="217"/>
      <c r="S209" s="217"/>
      <c r="T209" s="217"/>
      <c r="U209" s="217"/>
      <c r="V209" s="217"/>
      <c r="W209" s="24"/>
      <c r="X209" s="3"/>
    </row>
    <row r="210" spans="1:24" ht="25.15" customHeight="1" x14ac:dyDescent="0.25">
      <c r="A210" s="3"/>
      <c r="B210" s="19" t="s">
        <v>217</v>
      </c>
      <c r="C210" s="25"/>
      <c r="D210" s="20"/>
      <c r="E210" s="28"/>
      <c r="F210" s="27"/>
      <c r="G210" s="28"/>
      <c r="H210" s="29"/>
      <c r="I210" s="158">
        <f t="shared" si="3"/>
        <v>0</v>
      </c>
      <c r="J210" s="21"/>
      <c r="K210" s="159"/>
      <c r="L210" s="30"/>
      <c r="M210" s="217"/>
      <c r="N210" s="217"/>
      <c r="O210" s="217"/>
      <c r="P210" s="217"/>
      <c r="Q210" s="217"/>
      <c r="R210" s="217"/>
      <c r="S210" s="217"/>
      <c r="T210" s="217"/>
      <c r="U210" s="217"/>
      <c r="V210" s="217"/>
      <c r="W210" s="24"/>
      <c r="X210" s="3"/>
    </row>
    <row r="211" spans="1:24" ht="25.15" customHeight="1" x14ac:dyDescent="0.25">
      <c r="A211" s="3"/>
      <c r="B211" s="19" t="s">
        <v>218</v>
      </c>
      <c r="C211" s="25"/>
      <c r="D211" s="20"/>
      <c r="E211" s="28"/>
      <c r="F211" s="27"/>
      <c r="G211" s="28"/>
      <c r="H211" s="29"/>
      <c r="I211" s="158">
        <f t="shared" si="3"/>
        <v>0</v>
      </c>
      <c r="J211" s="21"/>
      <c r="K211" s="159"/>
      <c r="L211" s="30"/>
      <c r="M211" s="217"/>
      <c r="N211" s="217"/>
      <c r="O211" s="217"/>
      <c r="P211" s="217"/>
      <c r="Q211" s="217"/>
      <c r="R211" s="217"/>
      <c r="S211" s="217"/>
      <c r="T211" s="217"/>
      <c r="U211" s="217"/>
      <c r="V211" s="217"/>
      <c r="W211" s="24"/>
      <c r="X211" s="3"/>
    </row>
    <row r="212" spans="1:24" ht="25.15" customHeight="1" x14ac:dyDescent="0.25">
      <c r="A212" s="3"/>
      <c r="B212" s="19" t="s">
        <v>219</v>
      </c>
      <c r="C212" s="25"/>
      <c r="D212" s="20"/>
      <c r="E212" s="28"/>
      <c r="F212" s="27"/>
      <c r="G212" s="28"/>
      <c r="H212" s="29"/>
      <c r="I212" s="158">
        <f t="shared" si="3"/>
        <v>0</v>
      </c>
      <c r="J212" s="21"/>
      <c r="K212" s="159"/>
      <c r="L212" s="30"/>
      <c r="M212" s="217"/>
      <c r="N212" s="217"/>
      <c r="O212" s="217"/>
      <c r="P212" s="217"/>
      <c r="Q212" s="217"/>
      <c r="R212" s="217"/>
      <c r="S212" s="217"/>
      <c r="T212" s="217"/>
      <c r="U212" s="217"/>
      <c r="V212" s="217"/>
      <c r="W212" s="24"/>
      <c r="X212" s="3"/>
    </row>
    <row r="213" spans="1:24" ht="25.15" customHeight="1" x14ac:dyDescent="0.25">
      <c r="A213" s="3"/>
      <c r="B213" s="19" t="s">
        <v>220</v>
      </c>
      <c r="C213" s="25"/>
      <c r="D213" s="20"/>
      <c r="E213" s="28"/>
      <c r="F213" s="27"/>
      <c r="G213" s="28"/>
      <c r="H213" s="29"/>
      <c r="I213" s="158">
        <f t="shared" si="3"/>
        <v>0</v>
      </c>
      <c r="J213" s="21"/>
      <c r="K213" s="159"/>
      <c r="L213" s="30"/>
      <c r="M213" s="217"/>
      <c r="N213" s="217"/>
      <c r="O213" s="217"/>
      <c r="P213" s="217"/>
      <c r="Q213" s="217"/>
      <c r="R213" s="217"/>
      <c r="S213" s="217"/>
      <c r="T213" s="217"/>
      <c r="U213" s="217"/>
      <c r="V213" s="217"/>
      <c r="W213" s="24"/>
      <c r="X213" s="3"/>
    </row>
    <row r="214" spans="1:24" ht="25.15" customHeight="1" x14ac:dyDescent="0.25">
      <c r="A214" s="3"/>
      <c r="B214" s="19" t="s">
        <v>221</v>
      </c>
      <c r="C214" s="25"/>
      <c r="D214" s="20"/>
      <c r="E214" s="28"/>
      <c r="F214" s="27"/>
      <c r="G214" s="28"/>
      <c r="H214" s="29"/>
      <c r="I214" s="158">
        <f t="shared" si="3"/>
        <v>0</v>
      </c>
      <c r="J214" s="21"/>
      <c r="K214" s="159">
        <f>K207-S2</f>
        <v>72.499999999999915</v>
      </c>
      <c r="L214" s="30"/>
      <c r="M214" s="217"/>
      <c r="N214" s="217"/>
      <c r="O214" s="217"/>
      <c r="P214" s="217"/>
      <c r="Q214" s="217"/>
      <c r="R214" s="217"/>
      <c r="S214" s="217"/>
      <c r="T214" s="217"/>
      <c r="U214" s="217"/>
      <c r="V214" s="217"/>
      <c r="W214" s="24"/>
      <c r="X214" s="3"/>
    </row>
    <row r="215" spans="1:24" ht="25.15" customHeight="1" x14ac:dyDescent="0.25">
      <c r="A215" s="3"/>
      <c r="B215" s="19" t="s">
        <v>222</v>
      </c>
      <c r="C215" s="25"/>
      <c r="D215" s="20"/>
      <c r="E215" s="28"/>
      <c r="F215" s="27"/>
      <c r="G215" s="28"/>
      <c r="H215" s="29"/>
      <c r="I215" s="158">
        <f t="shared" si="3"/>
        <v>0</v>
      </c>
      <c r="J215" s="21"/>
      <c r="K215" s="159"/>
      <c r="L215" s="30"/>
      <c r="M215" s="217"/>
      <c r="N215" s="217"/>
      <c r="O215" s="217"/>
      <c r="P215" s="217"/>
      <c r="Q215" s="217"/>
      <c r="R215" s="217"/>
      <c r="S215" s="217"/>
      <c r="T215" s="217"/>
      <c r="U215" s="217"/>
      <c r="V215" s="217"/>
      <c r="W215" s="24"/>
      <c r="X215" s="3"/>
    </row>
    <row r="216" spans="1:24" ht="25.15" customHeight="1" x14ac:dyDescent="0.25">
      <c r="A216" s="3"/>
      <c r="B216" s="19" t="s">
        <v>223</v>
      </c>
      <c r="C216" s="25"/>
      <c r="D216" s="20"/>
      <c r="E216" s="28"/>
      <c r="F216" s="27"/>
      <c r="G216" s="28"/>
      <c r="H216" s="29"/>
      <c r="I216" s="158">
        <f t="shared" si="3"/>
        <v>0</v>
      </c>
      <c r="J216" s="21"/>
      <c r="K216" s="159"/>
      <c r="L216" s="30"/>
      <c r="M216" s="217"/>
      <c r="N216" s="217"/>
      <c r="O216" s="217"/>
      <c r="P216" s="217"/>
      <c r="Q216" s="217"/>
      <c r="R216" s="217"/>
      <c r="S216" s="217"/>
      <c r="T216" s="217"/>
      <c r="U216" s="217"/>
      <c r="V216" s="217"/>
      <c r="W216" s="24"/>
      <c r="X216" s="3"/>
    </row>
    <row r="217" spans="1:24" ht="25.15" customHeight="1" x14ac:dyDescent="0.25">
      <c r="A217" s="3"/>
      <c r="B217" s="19" t="s">
        <v>224</v>
      </c>
      <c r="C217" s="25"/>
      <c r="D217" s="20"/>
      <c r="E217" s="28"/>
      <c r="F217" s="27"/>
      <c r="G217" s="28"/>
      <c r="H217" s="29"/>
      <c r="I217" s="158">
        <f t="shared" si="3"/>
        <v>0</v>
      </c>
      <c r="J217" s="21"/>
      <c r="K217" s="159"/>
      <c r="L217" s="30"/>
      <c r="M217" s="217"/>
      <c r="N217" s="217"/>
      <c r="O217" s="217"/>
      <c r="P217" s="217"/>
      <c r="Q217" s="217"/>
      <c r="R217" s="217"/>
      <c r="S217" s="217"/>
      <c r="T217" s="217"/>
      <c r="U217" s="217"/>
      <c r="V217" s="217"/>
      <c r="W217" s="24"/>
      <c r="X217" s="3"/>
    </row>
    <row r="218" spans="1:24" ht="25.15" customHeight="1" x14ac:dyDescent="0.25">
      <c r="A218" s="3"/>
      <c r="B218" s="19" t="s">
        <v>225</v>
      </c>
      <c r="C218" s="25"/>
      <c r="D218" s="20"/>
      <c r="E218" s="28"/>
      <c r="F218" s="27"/>
      <c r="G218" s="28"/>
      <c r="H218" s="29"/>
      <c r="I218" s="158">
        <f t="shared" si="3"/>
        <v>0</v>
      </c>
      <c r="J218" s="21"/>
      <c r="K218" s="159"/>
      <c r="L218" s="30"/>
      <c r="M218" s="219"/>
      <c r="N218" s="219"/>
      <c r="O218" s="219"/>
      <c r="P218" s="219"/>
      <c r="Q218" s="219"/>
      <c r="R218" s="219"/>
      <c r="S218" s="219"/>
      <c r="T218" s="219"/>
      <c r="U218" s="219"/>
      <c r="V218" s="219"/>
      <c r="W218" s="24"/>
      <c r="X218" s="3"/>
    </row>
    <row r="219" spans="1:24" ht="25.15" customHeight="1" x14ac:dyDescent="0.25">
      <c r="A219" s="3"/>
      <c r="B219" s="19" t="s">
        <v>226</v>
      </c>
      <c r="C219" s="25"/>
      <c r="D219" s="20"/>
      <c r="E219" s="28"/>
      <c r="F219" s="27"/>
      <c r="G219" s="28"/>
      <c r="H219" s="29"/>
      <c r="I219" s="158">
        <f t="shared" si="3"/>
        <v>0</v>
      </c>
      <c r="J219" s="21"/>
      <c r="K219" s="159"/>
      <c r="L219" s="30"/>
      <c r="M219" s="217"/>
      <c r="N219" s="217"/>
      <c r="O219" s="217"/>
      <c r="P219" s="217"/>
      <c r="Q219" s="217"/>
      <c r="R219" s="217"/>
      <c r="S219" s="217"/>
      <c r="T219" s="217"/>
      <c r="U219" s="217"/>
      <c r="V219" s="217"/>
      <c r="W219" s="24"/>
      <c r="X219" s="3"/>
    </row>
    <row r="220" spans="1:24" ht="25.15" customHeight="1" x14ac:dyDescent="0.25">
      <c r="A220" s="3"/>
      <c r="B220" s="19" t="s">
        <v>227</v>
      </c>
      <c r="C220" s="25"/>
      <c r="D220" s="20"/>
      <c r="E220" s="28"/>
      <c r="F220" s="27"/>
      <c r="G220" s="28"/>
      <c r="H220" s="29"/>
      <c r="I220" s="158">
        <f t="shared" si="3"/>
        <v>0</v>
      </c>
      <c r="J220" s="21"/>
      <c r="K220" s="159"/>
      <c r="L220" s="30"/>
      <c r="M220" s="217"/>
      <c r="N220" s="217"/>
      <c r="O220" s="217"/>
      <c r="P220" s="217"/>
      <c r="Q220" s="217"/>
      <c r="R220" s="217"/>
      <c r="S220" s="217"/>
      <c r="T220" s="217"/>
      <c r="U220" s="217"/>
      <c r="V220" s="217"/>
      <c r="W220" s="24"/>
      <c r="X220" s="3"/>
    </row>
    <row r="221" spans="1:24" ht="25.15" customHeight="1" x14ac:dyDescent="0.25">
      <c r="A221" s="3"/>
      <c r="B221" s="19" t="s">
        <v>228</v>
      </c>
      <c r="C221" s="25"/>
      <c r="D221" s="20"/>
      <c r="E221" s="28"/>
      <c r="F221" s="27"/>
      <c r="G221" s="28"/>
      <c r="H221" s="29"/>
      <c r="I221" s="158">
        <f t="shared" si="3"/>
        <v>0</v>
      </c>
      <c r="J221" s="21"/>
      <c r="K221" s="159">
        <f>K214-S2</f>
        <v>72.049999999999912</v>
      </c>
      <c r="L221" s="30"/>
      <c r="M221" s="217"/>
      <c r="N221" s="217"/>
      <c r="O221" s="217"/>
      <c r="P221" s="217"/>
      <c r="Q221" s="217"/>
      <c r="R221" s="217"/>
      <c r="S221" s="217"/>
      <c r="T221" s="217"/>
      <c r="U221" s="217"/>
      <c r="V221" s="217"/>
      <c r="W221" s="24"/>
      <c r="X221" s="3"/>
    </row>
    <row r="222" spans="1:24" ht="25.15" customHeight="1" x14ac:dyDescent="0.25">
      <c r="A222" s="3"/>
      <c r="B222" s="19" t="s">
        <v>229</v>
      </c>
      <c r="C222" s="25"/>
      <c r="D222" s="20"/>
      <c r="E222" s="28"/>
      <c r="F222" s="27"/>
      <c r="G222" s="28"/>
      <c r="H222" s="29"/>
      <c r="I222" s="158">
        <f t="shared" si="3"/>
        <v>0</v>
      </c>
      <c r="J222" s="21"/>
      <c r="K222" s="159"/>
      <c r="L222" s="30"/>
      <c r="M222" s="217"/>
      <c r="N222" s="217"/>
      <c r="O222" s="217"/>
      <c r="P222" s="217"/>
      <c r="Q222" s="217"/>
      <c r="R222" s="217"/>
      <c r="S222" s="217"/>
      <c r="T222" s="217"/>
      <c r="U222" s="217"/>
      <c r="V222" s="217"/>
      <c r="W222" s="24"/>
      <c r="X222" s="3"/>
    </row>
    <row r="223" spans="1:24" ht="25.15" customHeight="1" x14ac:dyDescent="0.25">
      <c r="A223" s="3"/>
      <c r="B223" s="19" t="s">
        <v>230</v>
      </c>
      <c r="C223" s="25"/>
      <c r="D223" s="20"/>
      <c r="E223" s="28"/>
      <c r="F223" s="27"/>
      <c r="G223" s="28"/>
      <c r="H223" s="29"/>
      <c r="I223" s="158">
        <f t="shared" si="3"/>
        <v>0</v>
      </c>
      <c r="J223" s="21"/>
      <c r="K223" s="159"/>
      <c r="L223" s="30"/>
      <c r="M223" s="217"/>
      <c r="N223" s="217"/>
      <c r="O223" s="217"/>
      <c r="P223" s="217"/>
      <c r="Q223" s="217"/>
      <c r="R223" s="217"/>
      <c r="S223" s="217"/>
      <c r="T223" s="217"/>
      <c r="U223" s="217"/>
      <c r="V223" s="217"/>
      <c r="W223" s="24"/>
      <c r="X223" s="3"/>
    </row>
    <row r="224" spans="1:24" ht="25.15" customHeight="1" x14ac:dyDescent="0.25">
      <c r="A224" s="3"/>
      <c r="B224" s="19" t="s">
        <v>231</v>
      </c>
      <c r="C224" s="25"/>
      <c r="D224" s="20"/>
      <c r="E224" s="28"/>
      <c r="F224" s="27"/>
      <c r="G224" s="28"/>
      <c r="H224" s="29"/>
      <c r="I224" s="158">
        <f t="shared" si="3"/>
        <v>0</v>
      </c>
      <c r="J224" s="21"/>
      <c r="K224" s="159"/>
      <c r="L224" s="30"/>
      <c r="M224" s="217"/>
      <c r="N224" s="217"/>
      <c r="O224" s="217"/>
      <c r="P224" s="217"/>
      <c r="Q224" s="217"/>
      <c r="R224" s="217"/>
      <c r="S224" s="217"/>
      <c r="T224" s="217"/>
      <c r="U224" s="217"/>
      <c r="V224" s="217"/>
      <c r="W224" s="24"/>
      <c r="X224" s="3"/>
    </row>
    <row r="225" spans="1:24" ht="25.15" customHeight="1" x14ac:dyDescent="0.25">
      <c r="A225" s="3"/>
      <c r="B225" s="19" t="s">
        <v>232</v>
      </c>
      <c r="C225" s="25"/>
      <c r="D225" s="20"/>
      <c r="E225" s="28"/>
      <c r="F225" s="27"/>
      <c r="G225" s="28"/>
      <c r="H225" s="29"/>
      <c r="I225" s="158">
        <f t="shared" si="3"/>
        <v>0</v>
      </c>
      <c r="J225" s="21"/>
      <c r="K225" s="159"/>
      <c r="L225" s="30"/>
      <c r="M225" s="217"/>
      <c r="N225" s="217"/>
      <c r="O225" s="217"/>
      <c r="P225" s="217"/>
      <c r="Q225" s="217"/>
      <c r="R225" s="217"/>
      <c r="S225" s="217"/>
      <c r="T225" s="217"/>
      <c r="U225" s="217"/>
      <c r="V225" s="217"/>
      <c r="W225" s="24"/>
      <c r="X225" s="3"/>
    </row>
    <row r="226" spans="1:24" ht="25.15" customHeight="1" x14ac:dyDescent="0.25">
      <c r="A226" s="3"/>
      <c r="B226" s="19" t="s">
        <v>233</v>
      </c>
      <c r="C226" s="25"/>
      <c r="D226" s="20"/>
      <c r="E226" s="28"/>
      <c r="F226" s="27"/>
      <c r="G226" s="28"/>
      <c r="H226" s="29"/>
      <c r="I226" s="158">
        <f t="shared" si="3"/>
        <v>0</v>
      </c>
      <c r="J226" s="21"/>
      <c r="K226" s="159"/>
      <c r="L226" s="30"/>
      <c r="M226" s="217"/>
      <c r="N226" s="217"/>
      <c r="O226" s="217"/>
      <c r="P226" s="217"/>
      <c r="Q226" s="217"/>
      <c r="R226" s="217"/>
      <c r="S226" s="217"/>
      <c r="T226" s="217"/>
      <c r="U226" s="217"/>
      <c r="V226" s="217"/>
      <c r="W226" s="24"/>
      <c r="X226" s="3"/>
    </row>
    <row r="227" spans="1:24" ht="25.15" customHeight="1" x14ac:dyDescent="0.25">
      <c r="A227" s="3"/>
      <c r="B227" s="19" t="s">
        <v>234</v>
      </c>
      <c r="C227" s="25"/>
      <c r="D227" s="20"/>
      <c r="E227" s="28"/>
      <c r="F227" s="27"/>
      <c r="G227" s="28"/>
      <c r="H227" s="29"/>
      <c r="I227" s="158">
        <f t="shared" si="3"/>
        <v>0</v>
      </c>
      <c r="J227" s="21"/>
      <c r="K227" s="159"/>
      <c r="L227" s="30"/>
      <c r="M227" s="217"/>
      <c r="N227" s="217"/>
      <c r="O227" s="217"/>
      <c r="P227" s="217"/>
      <c r="Q227" s="217"/>
      <c r="R227" s="217"/>
      <c r="S227" s="217"/>
      <c r="T227" s="217"/>
      <c r="U227" s="217"/>
      <c r="V227" s="217"/>
      <c r="W227" s="24"/>
      <c r="X227" s="3"/>
    </row>
    <row r="228" spans="1:24" ht="25.15" customHeight="1" x14ac:dyDescent="0.25">
      <c r="A228" s="3"/>
      <c r="B228" s="19" t="s">
        <v>235</v>
      </c>
      <c r="C228" s="25"/>
      <c r="D228" s="20"/>
      <c r="E228" s="28"/>
      <c r="F228" s="27"/>
      <c r="G228" s="28"/>
      <c r="H228" s="29"/>
      <c r="I228" s="158">
        <f t="shared" si="3"/>
        <v>0</v>
      </c>
      <c r="J228" s="21"/>
      <c r="K228" s="159">
        <f>K221-S2</f>
        <v>71.599999999999909</v>
      </c>
      <c r="L228" s="30"/>
      <c r="M228" s="217"/>
      <c r="N228" s="217"/>
      <c r="O228" s="217"/>
      <c r="P228" s="217"/>
      <c r="Q228" s="217"/>
      <c r="R228" s="217"/>
      <c r="S228" s="217"/>
      <c r="T228" s="217"/>
      <c r="U228" s="217"/>
      <c r="V228" s="217"/>
      <c r="W228" s="24"/>
      <c r="X228" s="3"/>
    </row>
    <row r="229" spans="1:24" ht="25.15" customHeight="1" x14ac:dyDescent="0.25">
      <c r="A229" s="3"/>
      <c r="B229" s="19" t="s">
        <v>236</v>
      </c>
      <c r="C229" s="25"/>
      <c r="D229" s="20"/>
      <c r="E229" s="28"/>
      <c r="F229" s="27"/>
      <c r="G229" s="28"/>
      <c r="H229" s="29"/>
      <c r="I229" s="158">
        <f t="shared" si="3"/>
        <v>0</v>
      </c>
      <c r="J229" s="21"/>
      <c r="K229" s="159"/>
      <c r="L229" s="30"/>
      <c r="M229" s="217"/>
      <c r="N229" s="217"/>
      <c r="O229" s="217"/>
      <c r="P229" s="217"/>
      <c r="Q229" s="217"/>
      <c r="R229" s="217"/>
      <c r="S229" s="217"/>
      <c r="T229" s="217"/>
      <c r="U229" s="217"/>
      <c r="V229" s="217"/>
      <c r="W229" s="24"/>
      <c r="X229" s="3"/>
    </row>
    <row r="230" spans="1:24" ht="25.15" customHeight="1" x14ac:dyDescent="0.25">
      <c r="A230" s="3"/>
      <c r="B230" s="19" t="s">
        <v>237</v>
      </c>
      <c r="C230" s="25"/>
      <c r="D230" s="20"/>
      <c r="E230" s="28"/>
      <c r="F230" s="27"/>
      <c r="G230" s="28"/>
      <c r="H230" s="29"/>
      <c r="I230" s="158">
        <f t="shared" si="3"/>
        <v>0</v>
      </c>
      <c r="J230" s="21"/>
      <c r="K230" s="159"/>
      <c r="L230" s="30"/>
      <c r="M230" s="217"/>
      <c r="N230" s="217"/>
      <c r="O230" s="217"/>
      <c r="P230" s="217"/>
      <c r="Q230" s="217"/>
      <c r="R230" s="217"/>
      <c r="S230" s="217"/>
      <c r="T230" s="217"/>
      <c r="U230" s="217"/>
      <c r="V230" s="217"/>
      <c r="W230" s="24"/>
      <c r="X230" s="3"/>
    </row>
    <row r="231" spans="1:24" ht="25.15" customHeight="1" x14ac:dyDescent="0.25">
      <c r="A231" s="3"/>
      <c r="B231" s="19" t="s">
        <v>238</v>
      </c>
      <c r="C231" s="25"/>
      <c r="D231" s="20"/>
      <c r="E231" s="28"/>
      <c r="F231" s="27"/>
      <c r="G231" s="28"/>
      <c r="H231" s="29"/>
      <c r="I231" s="158">
        <f t="shared" si="3"/>
        <v>0</v>
      </c>
      <c r="J231" s="21"/>
      <c r="K231" s="159"/>
      <c r="L231" s="30"/>
      <c r="M231" s="217"/>
      <c r="N231" s="217"/>
      <c r="O231" s="217"/>
      <c r="P231" s="217"/>
      <c r="Q231" s="217"/>
      <c r="R231" s="217"/>
      <c r="S231" s="217"/>
      <c r="T231" s="217"/>
      <c r="U231" s="217"/>
      <c r="V231" s="217"/>
      <c r="W231" s="24"/>
      <c r="X231" s="3"/>
    </row>
    <row r="232" spans="1:24" ht="25.15" customHeight="1" x14ac:dyDescent="0.25">
      <c r="A232" s="3"/>
      <c r="B232" s="19" t="s">
        <v>239</v>
      </c>
      <c r="C232" s="25"/>
      <c r="D232" s="20"/>
      <c r="E232" s="28"/>
      <c r="F232" s="27"/>
      <c r="G232" s="28"/>
      <c r="H232" s="29"/>
      <c r="I232" s="158">
        <f t="shared" si="3"/>
        <v>0</v>
      </c>
      <c r="J232" s="21"/>
      <c r="K232" s="159"/>
      <c r="L232" s="30"/>
      <c r="M232" s="217"/>
      <c r="N232" s="217"/>
      <c r="O232" s="217"/>
      <c r="P232" s="217"/>
      <c r="Q232" s="217"/>
      <c r="R232" s="217"/>
      <c r="S232" s="217"/>
      <c r="T232" s="217"/>
      <c r="U232" s="217"/>
      <c r="V232" s="217"/>
      <c r="W232" s="24"/>
      <c r="X232" s="3"/>
    </row>
    <row r="233" spans="1:24" ht="25.15" customHeight="1" x14ac:dyDescent="0.25">
      <c r="A233" s="3"/>
      <c r="B233" s="19" t="s">
        <v>240</v>
      </c>
      <c r="C233" s="25"/>
      <c r="D233" s="20"/>
      <c r="E233" s="28"/>
      <c r="F233" s="27"/>
      <c r="G233" s="28"/>
      <c r="H233" s="29"/>
      <c r="I233" s="158">
        <f t="shared" ref="I233:I296" si="4">G232-E233</f>
        <v>0</v>
      </c>
      <c r="J233" s="21"/>
      <c r="K233" s="159"/>
      <c r="L233" s="30"/>
      <c r="M233" s="217"/>
      <c r="N233" s="217"/>
      <c r="O233" s="217"/>
      <c r="P233" s="217"/>
      <c r="Q233" s="217"/>
      <c r="R233" s="217"/>
      <c r="S233" s="217"/>
      <c r="T233" s="217"/>
      <c r="U233" s="217"/>
      <c r="V233" s="217"/>
      <c r="W233" s="24"/>
      <c r="X233" s="3"/>
    </row>
    <row r="234" spans="1:24" ht="25.15" customHeight="1" x14ac:dyDescent="0.25">
      <c r="A234" s="3"/>
      <c r="B234" s="19" t="s">
        <v>241</v>
      </c>
      <c r="C234" s="25"/>
      <c r="D234" s="20"/>
      <c r="E234" s="28"/>
      <c r="F234" s="27"/>
      <c r="G234" s="28"/>
      <c r="H234" s="29"/>
      <c r="I234" s="158">
        <f t="shared" si="4"/>
        <v>0</v>
      </c>
      <c r="J234" s="21"/>
      <c r="K234" s="159"/>
      <c r="L234" s="30"/>
      <c r="M234" s="217"/>
      <c r="N234" s="217"/>
      <c r="O234" s="217"/>
      <c r="P234" s="217"/>
      <c r="Q234" s="217"/>
      <c r="R234" s="217"/>
      <c r="S234" s="217"/>
      <c r="T234" s="217"/>
      <c r="U234" s="217"/>
      <c r="V234" s="217"/>
      <c r="W234" s="24"/>
      <c r="X234" s="3"/>
    </row>
    <row r="235" spans="1:24" ht="25.15" customHeight="1" x14ac:dyDescent="0.25">
      <c r="A235" s="3"/>
      <c r="B235" s="19" t="s">
        <v>242</v>
      </c>
      <c r="C235" s="25"/>
      <c r="D235" s="20"/>
      <c r="E235" s="28"/>
      <c r="F235" s="27"/>
      <c r="G235" s="28"/>
      <c r="H235" s="29"/>
      <c r="I235" s="158">
        <f t="shared" si="4"/>
        <v>0</v>
      </c>
      <c r="J235" s="21"/>
      <c r="K235" s="159">
        <f>K228-S2</f>
        <v>71.149999999999906</v>
      </c>
      <c r="L235" s="30"/>
      <c r="M235" s="217"/>
      <c r="N235" s="217"/>
      <c r="O235" s="217"/>
      <c r="P235" s="217"/>
      <c r="Q235" s="217"/>
      <c r="R235" s="217"/>
      <c r="S235" s="217"/>
      <c r="T235" s="217"/>
      <c r="U235" s="217"/>
      <c r="V235" s="217"/>
      <c r="W235" s="24"/>
      <c r="X235" s="3"/>
    </row>
    <row r="236" spans="1:24" ht="25.15" customHeight="1" x14ac:dyDescent="0.25">
      <c r="A236" s="3"/>
      <c r="B236" s="19" t="s">
        <v>243</v>
      </c>
      <c r="C236" s="25"/>
      <c r="D236" s="20"/>
      <c r="E236" s="28"/>
      <c r="F236" s="27"/>
      <c r="G236" s="28"/>
      <c r="H236" s="29"/>
      <c r="I236" s="158">
        <f t="shared" si="4"/>
        <v>0</v>
      </c>
      <c r="J236" s="21"/>
      <c r="K236" s="159"/>
      <c r="L236" s="30"/>
      <c r="M236" s="217"/>
      <c r="N236" s="217"/>
      <c r="O236" s="217"/>
      <c r="P236" s="217"/>
      <c r="Q236" s="217"/>
      <c r="R236" s="217"/>
      <c r="S236" s="217"/>
      <c r="T236" s="217"/>
      <c r="U236" s="217"/>
      <c r="V236" s="217"/>
      <c r="W236" s="24"/>
      <c r="X236" s="3"/>
    </row>
    <row r="237" spans="1:24" ht="25.15" customHeight="1" x14ac:dyDescent="0.25">
      <c r="A237" s="3"/>
      <c r="B237" s="19" t="s">
        <v>244</v>
      </c>
      <c r="C237" s="25"/>
      <c r="D237" s="20"/>
      <c r="E237" s="28"/>
      <c r="F237" s="27"/>
      <c r="G237" s="28"/>
      <c r="H237" s="29"/>
      <c r="I237" s="158">
        <f t="shared" si="4"/>
        <v>0</v>
      </c>
      <c r="J237" s="21"/>
      <c r="K237" s="159"/>
      <c r="L237" s="30"/>
      <c r="M237" s="217"/>
      <c r="N237" s="217"/>
      <c r="O237" s="217"/>
      <c r="P237" s="217"/>
      <c r="Q237" s="217"/>
      <c r="R237" s="217"/>
      <c r="S237" s="217"/>
      <c r="T237" s="217"/>
      <c r="U237" s="217"/>
      <c r="V237" s="217"/>
      <c r="W237" s="24"/>
      <c r="X237" s="3"/>
    </row>
    <row r="238" spans="1:24" ht="25.15" customHeight="1" x14ac:dyDescent="0.25">
      <c r="A238" s="3"/>
      <c r="B238" s="19" t="s">
        <v>245</v>
      </c>
      <c r="C238" s="25"/>
      <c r="D238" s="20"/>
      <c r="E238" s="28"/>
      <c r="F238" s="27"/>
      <c r="G238" s="28"/>
      <c r="H238" s="29"/>
      <c r="I238" s="158">
        <f t="shared" si="4"/>
        <v>0</v>
      </c>
      <c r="J238" s="21"/>
      <c r="K238" s="159"/>
      <c r="L238" s="30"/>
      <c r="M238" s="217"/>
      <c r="N238" s="217"/>
      <c r="O238" s="217"/>
      <c r="P238" s="217"/>
      <c r="Q238" s="217"/>
      <c r="R238" s="217"/>
      <c r="S238" s="217"/>
      <c r="T238" s="217"/>
      <c r="U238" s="217"/>
      <c r="V238" s="217"/>
      <c r="W238" s="24"/>
      <c r="X238" s="3"/>
    </row>
    <row r="239" spans="1:24" ht="25.15" customHeight="1" x14ac:dyDescent="0.25">
      <c r="A239" s="3"/>
      <c r="B239" s="19" t="s">
        <v>246</v>
      </c>
      <c r="C239" s="25"/>
      <c r="D239" s="20"/>
      <c r="E239" s="28"/>
      <c r="F239" s="27"/>
      <c r="G239" s="28"/>
      <c r="H239" s="29"/>
      <c r="I239" s="158">
        <f t="shared" si="4"/>
        <v>0</v>
      </c>
      <c r="J239" s="21"/>
      <c r="K239" s="159"/>
      <c r="L239" s="30"/>
      <c r="M239" s="217"/>
      <c r="N239" s="217"/>
      <c r="O239" s="217"/>
      <c r="P239" s="217"/>
      <c r="Q239" s="217"/>
      <c r="R239" s="217"/>
      <c r="S239" s="217"/>
      <c r="T239" s="217"/>
      <c r="U239" s="217"/>
      <c r="V239" s="217"/>
      <c r="W239" s="24"/>
      <c r="X239" s="3"/>
    </row>
    <row r="240" spans="1:24" ht="25.15" customHeight="1" x14ac:dyDescent="0.25">
      <c r="A240" s="3"/>
      <c r="B240" s="19" t="s">
        <v>247</v>
      </c>
      <c r="C240" s="25"/>
      <c r="D240" s="20"/>
      <c r="E240" s="28"/>
      <c r="F240" s="27"/>
      <c r="G240" s="28"/>
      <c r="H240" s="29"/>
      <c r="I240" s="158">
        <f t="shared" si="4"/>
        <v>0</v>
      </c>
      <c r="J240" s="21"/>
      <c r="K240" s="159"/>
      <c r="L240" s="30"/>
      <c r="M240" s="217"/>
      <c r="N240" s="217"/>
      <c r="O240" s="217"/>
      <c r="P240" s="217"/>
      <c r="Q240" s="217"/>
      <c r="R240" s="217"/>
      <c r="S240" s="217"/>
      <c r="T240" s="217"/>
      <c r="U240" s="217"/>
      <c r="V240" s="217"/>
      <c r="W240" s="24"/>
      <c r="X240" s="3"/>
    </row>
    <row r="241" spans="1:24" ht="25.15" customHeight="1" x14ac:dyDescent="0.25">
      <c r="A241" s="3"/>
      <c r="B241" s="19" t="s">
        <v>248</v>
      </c>
      <c r="C241" s="25"/>
      <c r="D241" s="20"/>
      <c r="E241" s="28"/>
      <c r="F241" s="27"/>
      <c r="G241" s="28"/>
      <c r="H241" s="29"/>
      <c r="I241" s="158">
        <f t="shared" si="4"/>
        <v>0</v>
      </c>
      <c r="J241" s="21"/>
      <c r="K241" s="159"/>
      <c r="L241" s="30"/>
      <c r="M241" s="217"/>
      <c r="N241" s="217"/>
      <c r="O241" s="217"/>
      <c r="P241" s="217"/>
      <c r="Q241" s="217"/>
      <c r="R241" s="217"/>
      <c r="S241" s="217"/>
      <c r="T241" s="217"/>
      <c r="U241" s="217"/>
      <c r="V241" s="217"/>
      <c r="W241" s="24"/>
      <c r="X241" s="3"/>
    </row>
    <row r="242" spans="1:24" ht="25.15" customHeight="1" x14ac:dyDescent="0.25">
      <c r="A242" s="3"/>
      <c r="B242" s="19" t="s">
        <v>249</v>
      </c>
      <c r="C242" s="25"/>
      <c r="D242" s="20"/>
      <c r="E242" s="28"/>
      <c r="F242" s="27"/>
      <c r="G242" s="28"/>
      <c r="H242" s="29"/>
      <c r="I242" s="158">
        <f t="shared" si="4"/>
        <v>0</v>
      </c>
      <c r="J242" s="21"/>
      <c r="K242" s="159">
        <f>K235-S2</f>
        <v>70.699999999999903</v>
      </c>
      <c r="L242" s="30"/>
      <c r="M242" s="217"/>
      <c r="N242" s="217"/>
      <c r="O242" s="217"/>
      <c r="P242" s="217"/>
      <c r="Q242" s="217"/>
      <c r="R242" s="217"/>
      <c r="S242" s="217"/>
      <c r="T242" s="217"/>
      <c r="U242" s="217"/>
      <c r="V242" s="217"/>
      <c r="W242" s="24"/>
      <c r="X242" s="3"/>
    </row>
    <row r="243" spans="1:24" ht="25.15" customHeight="1" x14ac:dyDescent="0.25">
      <c r="A243" s="3"/>
      <c r="B243" s="19" t="s">
        <v>250</v>
      </c>
      <c r="C243" s="25"/>
      <c r="D243" s="20"/>
      <c r="E243" s="28"/>
      <c r="F243" s="27"/>
      <c r="G243" s="28"/>
      <c r="H243" s="29"/>
      <c r="I243" s="158">
        <f t="shared" si="4"/>
        <v>0</v>
      </c>
      <c r="J243" s="21"/>
      <c r="K243" s="159"/>
      <c r="L243" s="30"/>
      <c r="M243" s="217"/>
      <c r="N243" s="217"/>
      <c r="O243" s="217"/>
      <c r="P243" s="217"/>
      <c r="Q243" s="217"/>
      <c r="R243" s="217"/>
      <c r="S243" s="217"/>
      <c r="T243" s="217"/>
      <c r="U243" s="217"/>
      <c r="V243" s="217"/>
      <c r="W243" s="24"/>
      <c r="X243" s="3"/>
    </row>
    <row r="244" spans="1:24" ht="25.15" customHeight="1" x14ac:dyDescent="0.25">
      <c r="A244" s="3"/>
      <c r="B244" s="19" t="s">
        <v>251</v>
      </c>
      <c r="C244" s="25"/>
      <c r="D244" s="20"/>
      <c r="E244" s="28"/>
      <c r="F244" s="27"/>
      <c r="G244" s="28"/>
      <c r="H244" s="29"/>
      <c r="I244" s="158">
        <f t="shared" si="4"/>
        <v>0</v>
      </c>
      <c r="J244" s="21"/>
      <c r="K244" s="159"/>
      <c r="L244" s="30"/>
      <c r="M244" s="217"/>
      <c r="N244" s="217"/>
      <c r="O244" s="217"/>
      <c r="P244" s="217"/>
      <c r="Q244" s="217"/>
      <c r="R244" s="217"/>
      <c r="S244" s="217"/>
      <c r="T244" s="217"/>
      <c r="U244" s="217"/>
      <c r="V244" s="217"/>
      <c r="W244" s="24"/>
      <c r="X244" s="3"/>
    </row>
    <row r="245" spans="1:24" ht="25.15" customHeight="1" x14ac:dyDescent="0.25">
      <c r="A245" s="3"/>
      <c r="B245" s="19" t="s">
        <v>252</v>
      </c>
      <c r="C245" s="25"/>
      <c r="D245" s="20"/>
      <c r="E245" s="28"/>
      <c r="F245" s="27"/>
      <c r="G245" s="28"/>
      <c r="H245" s="29"/>
      <c r="I245" s="158">
        <f t="shared" si="4"/>
        <v>0</v>
      </c>
      <c r="J245" s="21"/>
      <c r="K245" s="159"/>
      <c r="L245" s="30"/>
      <c r="M245" s="217"/>
      <c r="N245" s="217"/>
      <c r="O245" s="217"/>
      <c r="P245" s="217"/>
      <c r="Q245" s="217"/>
      <c r="R245" s="217"/>
      <c r="S245" s="217"/>
      <c r="T245" s="217"/>
      <c r="U245" s="217"/>
      <c r="V245" s="217"/>
      <c r="W245" s="24"/>
      <c r="X245" s="3"/>
    </row>
    <row r="246" spans="1:24" ht="25.15" customHeight="1" x14ac:dyDescent="0.25">
      <c r="A246" s="3"/>
      <c r="B246" s="19" t="s">
        <v>253</v>
      </c>
      <c r="C246" s="25"/>
      <c r="D246" s="20"/>
      <c r="E246" s="28"/>
      <c r="F246" s="27"/>
      <c r="G246" s="28"/>
      <c r="H246" s="29"/>
      <c r="I246" s="158">
        <f t="shared" si="4"/>
        <v>0</v>
      </c>
      <c r="J246" s="21"/>
      <c r="K246" s="159"/>
      <c r="L246" s="30"/>
      <c r="M246" s="217"/>
      <c r="N246" s="217"/>
      <c r="O246" s="217"/>
      <c r="P246" s="217"/>
      <c r="Q246" s="217"/>
      <c r="R246" s="217"/>
      <c r="S246" s="217"/>
      <c r="T246" s="217"/>
      <c r="U246" s="217"/>
      <c r="V246" s="217"/>
      <c r="W246" s="24"/>
      <c r="X246" s="3"/>
    </row>
    <row r="247" spans="1:24" ht="25.15" customHeight="1" x14ac:dyDescent="0.25">
      <c r="A247" s="3"/>
      <c r="B247" s="19" t="s">
        <v>254</v>
      </c>
      <c r="C247" s="25"/>
      <c r="D247" s="20"/>
      <c r="E247" s="28"/>
      <c r="F247" s="27"/>
      <c r="G247" s="28"/>
      <c r="H247" s="29"/>
      <c r="I247" s="158">
        <f t="shared" si="4"/>
        <v>0</v>
      </c>
      <c r="J247" s="21"/>
      <c r="K247" s="159"/>
      <c r="L247" s="30"/>
      <c r="M247" s="217"/>
      <c r="N247" s="217"/>
      <c r="O247" s="217"/>
      <c r="P247" s="217"/>
      <c r="Q247" s="217"/>
      <c r="R247" s="217"/>
      <c r="S247" s="217"/>
      <c r="T247" s="217"/>
      <c r="U247" s="217"/>
      <c r="V247" s="217"/>
      <c r="W247" s="24"/>
      <c r="X247" s="3"/>
    </row>
    <row r="248" spans="1:24" ht="25.15" customHeight="1" x14ac:dyDescent="0.25">
      <c r="A248" s="3"/>
      <c r="B248" s="19" t="s">
        <v>255</v>
      </c>
      <c r="C248" s="25"/>
      <c r="D248" s="20"/>
      <c r="E248" s="28"/>
      <c r="F248" s="27"/>
      <c r="G248" s="28"/>
      <c r="H248" s="29"/>
      <c r="I248" s="158">
        <f t="shared" si="4"/>
        <v>0</v>
      </c>
      <c r="J248" s="21"/>
      <c r="K248" s="159"/>
      <c r="L248" s="30"/>
      <c r="M248" s="217"/>
      <c r="N248" s="217"/>
      <c r="O248" s="217"/>
      <c r="P248" s="217"/>
      <c r="Q248" s="217"/>
      <c r="R248" s="217"/>
      <c r="S248" s="217"/>
      <c r="T248" s="217"/>
      <c r="U248" s="217"/>
      <c r="V248" s="217"/>
      <c r="W248" s="24"/>
      <c r="X248" s="3"/>
    </row>
    <row r="249" spans="1:24" ht="25.15" customHeight="1" x14ac:dyDescent="0.25">
      <c r="A249" s="3"/>
      <c r="B249" s="19" t="s">
        <v>256</v>
      </c>
      <c r="C249" s="25"/>
      <c r="D249" s="20"/>
      <c r="E249" s="28"/>
      <c r="F249" s="27"/>
      <c r="G249" s="28"/>
      <c r="H249" s="29"/>
      <c r="I249" s="158">
        <f t="shared" si="4"/>
        <v>0</v>
      </c>
      <c r="J249" s="21"/>
      <c r="K249" s="159">
        <f>K242-S2</f>
        <v>70.249999999999901</v>
      </c>
      <c r="L249" s="30"/>
      <c r="M249" s="217"/>
      <c r="N249" s="217"/>
      <c r="O249" s="217"/>
      <c r="P249" s="217"/>
      <c r="Q249" s="217"/>
      <c r="R249" s="217"/>
      <c r="S249" s="217"/>
      <c r="T249" s="217"/>
      <c r="U249" s="217"/>
      <c r="V249" s="217"/>
      <c r="W249" s="24"/>
      <c r="X249" s="3"/>
    </row>
    <row r="250" spans="1:24" ht="25.15" customHeight="1" x14ac:dyDescent="0.25">
      <c r="A250" s="3"/>
      <c r="B250" s="19" t="s">
        <v>257</v>
      </c>
      <c r="C250" s="25"/>
      <c r="D250" s="20"/>
      <c r="E250" s="28"/>
      <c r="F250" s="27"/>
      <c r="G250" s="28"/>
      <c r="H250" s="29"/>
      <c r="I250" s="158">
        <f t="shared" si="4"/>
        <v>0</v>
      </c>
      <c r="J250" s="21"/>
      <c r="K250" s="159"/>
      <c r="L250" s="30"/>
      <c r="M250" s="217"/>
      <c r="N250" s="217"/>
      <c r="O250" s="217"/>
      <c r="P250" s="217"/>
      <c r="Q250" s="217"/>
      <c r="R250" s="217"/>
      <c r="S250" s="217"/>
      <c r="T250" s="217"/>
      <c r="U250" s="217"/>
      <c r="V250" s="217"/>
      <c r="W250" s="24"/>
      <c r="X250" s="3"/>
    </row>
    <row r="251" spans="1:24" ht="25.15" customHeight="1" x14ac:dyDescent="0.25">
      <c r="A251" s="3"/>
      <c r="B251" s="19" t="s">
        <v>258</v>
      </c>
      <c r="C251" s="25"/>
      <c r="D251" s="20"/>
      <c r="E251" s="28"/>
      <c r="F251" s="27"/>
      <c r="G251" s="28"/>
      <c r="H251" s="29"/>
      <c r="I251" s="158">
        <f t="shared" si="4"/>
        <v>0</v>
      </c>
      <c r="J251" s="21"/>
      <c r="K251" s="159"/>
      <c r="L251" s="30"/>
      <c r="M251" s="217"/>
      <c r="N251" s="217"/>
      <c r="O251" s="217"/>
      <c r="P251" s="217"/>
      <c r="Q251" s="217"/>
      <c r="R251" s="217"/>
      <c r="S251" s="217"/>
      <c r="T251" s="217"/>
      <c r="U251" s="217"/>
      <c r="V251" s="217"/>
      <c r="W251" s="24"/>
      <c r="X251" s="3"/>
    </row>
    <row r="252" spans="1:24" ht="25.15" customHeight="1" x14ac:dyDescent="0.25">
      <c r="A252" s="3"/>
      <c r="B252" s="19" t="s">
        <v>259</v>
      </c>
      <c r="C252" s="25"/>
      <c r="D252" s="20"/>
      <c r="E252" s="28"/>
      <c r="F252" s="27"/>
      <c r="G252" s="28"/>
      <c r="H252" s="29"/>
      <c r="I252" s="158">
        <f t="shared" si="4"/>
        <v>0</v>
      </c>
      <c r="J252" s="21"/>
      <c r="K252" s="159"/>
      <c r="L252" s="30"/>
      <c r="M252" s="217"/>
      <c r="N252" s="217"/>
      <c r="O252" s="217"/>
      <c r="P252" s="217"/>
      <c r="Q252" s="217"/>
      <c r="R252" s="217"/>
      <c r="S252" s="217"/>
      <c r="T252" s="217"/>
      <c r="U252" s="217"/>
      <c r="V252" s="217"/>
      <c r="W252" s="24"/>
      <c r="X252" s="3"/>
    </row>
    <row r="253" spans="1:24" ht="25.15" customHeight="1" x14ac:dyDescent="0.25">
      <c r="A253" s="3"/>
      <c r="B253" s="19" t="s">
        <v>260</v>
      </c>
      <c r="C253" s="25"/>
      <c r="D253" s="20"/>
      <c r="E253" s="28"/>
      <c r="F253" s="27"/>
      <c r="G253" s="28"/>
      <c r="H253" s="29"/>
      <c r="I253" s="158">
        <f t="shared" si="4"/>
        <v>0</v>
      </c>
      <c r="J253" s="21"/>
      <c r="K253" s="159"/>
      <c r="L253" s="30"/>
      <c r="M253" s="217"/>
      <c r="N253" s="217"/>
      <c r="O253" s="217"/>
      <c r="P253" s="217"/>
      <c r="Q253" s="217"/>
      <c r="R253" s="217"/>
      <c r="S253" s="217"/>
      <c r="T253" s="217"/>
      <c r="U253" s="217"/>
      <c r="V253" s="217"/>
      <c r="W253" s="24"/>
      <c r="X253" s="3"/>
    </row>
    <row r="254" spans="1:24" ht="25.15" customHeight="1" x14ac:dyDescent="0.25">
      <c r="A254" s="3"/>
      <c r="B254" s="19" t="s">
        <v>261</v>
      </c>
      <c r="C254" s="25"/>
      <c r="D254" s="20"/>
      <c r="E254" s="28"/>
      <c r="F254" s="27"/>
      <c r="G254" s="28"/>
      <c r="H254" s="29"/>
      <c r="I254" s="158">
        <f t="shared" si="4"/>
        <v>0</v>
      </c>
      <c r="J254" s="21"/>
      <c r="K254" s="159"/>
      <c r="L254" s="30"/>
      <c r="M254" s="217"/>
      <c r="N254" s="217"/>
      <c r="O254" s="217"/>
      <c r="P254" s="217"/>
      <c r="Q254" s="217"/>
      <c r="R254" s="217"/>
      <c r="S254" s="217"/>
      <c r="T254" s="217"/>
      <c r="U254" s="217"/>
      <c r="V254" s="217"/>
      <c r="W254" s="24"/>
      <c r="X254" s="3"/>
    </row>
    <row r="255" spans="1:24" ht="25.15" customHeight="1" x14ac:dyDescent="0.25">
      <c r="A255" s="3"/>
      <c r="B255" s="19" t="s">
        <v>262</v>
      </c>
      <c r="C255" s="25"/>
      <c r="D255" s="20"/>
      <c r="E255" s="28"/>
      <c r="F255" s="27"/>
      <c r="G255" s="28"/>
      <c r="H255" s="29"/>
      <c r="I255" s="158">
        <f t="shared" si="4"/>
        <v>0</v>
      </c>
      <c r="J255" s="21"/>
      <c r="K255" s="159"/>
      <c r="L255" s="30"/>
      <c r="M255" s="217"/>
      <c r="N255" s="217"/>
      <c r="O255" s="217"/>
      <c r="P255" s="217"/>
      <c r="Q255" s="217"/>
      <c r="R255" s="217"/>
      <c r="S255" s="217"/>
      <c r="T255" s="217"/>
      <c r="U255" s="217"/>
      <c r="V255" s="217"/>
      <c r="W255" s="24"/>
      <c r="X255" s="3"/>
    </row>
    <row r="256" spans="1:24" ht="25.15" customHeight="1" x14ac:dyDescent="0.25">
      <c r="A256" s="3"/>
      <c r="B256" s="19" t="s">
        <v>263</v>
      </c>
      <c r="C256" s="25"/>
      <c r="D256" s="20"/>
      <c r="E256" s="28"/>
      <c r="F256" s="27"/>
      <c r="G256" s="32"/>
      <c r="H256" s="29"/>
      <c r="I256" s="158">
        <f t="shared" si="4"/>
        <v>0</v>
      </c>
      <c r="J256" s="21"/>
      <c r="K256" s="159">
        <f>K249-S2</f>
        <v>69.799999999999898</v>
      </c>
      <c r="L256" s="30"/>
      <c r="M256" s="217"/>
      <c r="N256" s="217"/>
      <c r="O256" s="217"/>
      <c r="P256" s="217"/>
      <c r="Q256" s="217"/>
      <c r="R256" s="217"/>
      <c r="S256" s="217"/>
      <c r="T256" s="217"/>
      <c r="U256" s="217"/>
      <c r="V256" s="217"/>
      <c r="W256" s="24"/>
      <c r="X256" s="3"/>
    </row>
    <row r="257" spans="1:24" ht="25.15" customHeight="1" x14ac:dyDescent="0.25">
      <c r="A257" s="3"/>
      <c r="B257" s="19" t="s">
        <v>264</v>
      </c>
      <c r="C257" s="25"/>
      <c r="D257" s="20"/>
      <c r="E257" s="32"/>
      <c r="F257" s="27"/>
      <c r="G257" s="28"/>
      <c r="H257" s="29"/>
      <c r="I257" s="158">
        <f t="shared" si="4"/>
        <v>0</v>
      </c>
      <c r="J257" s="21"/>
      <c r="K257" s="159"/>
      <c r="L257" s="30"/>
      <c r="M257" s="217"/>
      <c r="N257" s="217"/>
      <c r="O257" s="217"/>
      <c r="P257" s="217"/>
      <c r="Q257" s="217"/>
      <c r="R257" s="217"/>
      <c r="S257" s="217"/>
      <c r="T257" s="217"/>
      <c r="U257" s="217"/>
      <c r="V257" s="217"/>
      <c r="W257" s="24"/>
      <c r="X257" s="3"/>
    </row>
    <row r="258" spans="1:24" ht="25.15" customHeight="1" x14ac:dyDescent="0.25">
      <c r="A258" s="3"/>
      <c r="B258" s="19" t="s">
        <v>265</v>
      </c>
      <c r="C258" s="25"/>
      <c r="D258" s="20"/>
      <c r="E258" s="28"/>
      <c r="F258" s="27"/>
      <c r="G258" s="28"/>
      <c r="H258" s="29"/>
      <c r="I258" s="158">
        <f t="shared" si="4"/>
        <v>0</v>
      </c>
      <c r="J258" s="21"/>
      <c r="K258" s="159"/>
      <c r="L258" s="30"/>
      <c r="M258" s="217"/>
      <c r="N258" s="217"/>
      <c r="O258" s="217"/>
      <c r="P258" s="217"/>
      <c r="Q258" s="217"/>
      <c r="R258" s="217"/>
      <c r="S258" s="217"/>
      <c r="T258" s="217"/>
      <c r="U258" s="217"/>
      <c r="V258" s="217"/>
      <c r="W258" s="24"/>
      <c r="X258" s="3"/>
    </row>
    <row r="259" spans="1:24" ht="25.15" customHeight="1" x14ac:dyDescent="0.25">
      <c r="A259" s="3"/>
      <c r="B259" s="19" t="s">
        <v>266</v>
      </c>
      <c r="C259" s="25"/>
      <c r="D259" s="20"/>
      <c r="E259" s="28"/>
      <c r="F259" s="27"/>
      <c r="G259" s="28"/>
      <c r="H259" s="29"/>
      <c r="I259" s="158">
        <f t="shared" si="4"/>
        <v>0</v>
      </c>
      <c r="J259" s="21"/>
      <c r="K259" s="159"/>
      <c r="L259" s="30"/>
      <c r="M259" s="217"/>
      <c r="N259" s="217"/>
      <c r="O259" s="217"/>
      <c r="P259" s="217"/>
      <c r="Q259" s="217"/>
      <c r="R259" s="217"/>
      <c r="S259" s="217"/>
      <c r="T259" s="217"/>
      <c r="U259" s="217"/>
      <c r="V259" s="217"/>
      <c r="W259" s="24"/>
      <c r="X259" s="3"/>
    </row>
    <row r="260" spans="1:24" ht="25.15" customHeight="1" x14ac:dyDescent="0.25">
      <c r="A260" s="3"/>
      <c r="B260" s="19" t="s">
        <v>267</v>
      </c>
      <c r="C260" s="25"/>
      <c r="D260" s="20"/>
      <c r="E260" s="28"/>
      <c r="F260" s="27"/>
      <c r="G260" s="28"/>
      <c r="H260" s="29"/>
      <c r="I260" s="158">
        <f t="shared" si="4"/>
        <v>0</v>
      </c>
      <c r="J260" s="21"/>
      <c r="K260" s="159"/>
      <c r="L260" s="30"/>
      <c r="M260" s="217"/>
      <c r="N260" s="217"/>
      <c r="O260" s="217"/>
      <c r="P260" s="217"/>
      <c r="Q260" s="217"/>
      <c r="R260" s="217"/>
      <c r="S260" s="217"/>
      <c r="T260" s="217"/>
      <c r="U260" s="217"/>
      <c r="V260" s="217"/>
      <c r="W260" s="24"/>
      <c r="X260" s="3"/>
    </row>
    <row r="261" spans="1:24" ht="25.15" customHeight="1" x14ac:dyDescent="0.25">
      <c r="A261" s="3"/>
      <c r="B261" s="19" t="s">
        <v>268</v>
      </c>
      <c r="C261" s="25"/>
      <c r="D261" s="20"/>
      <c r="E261" s="28"/>
      <c r="F261" s="27"/>
      <c r="G261" s="28"/>
      <c r="H261" s="29"/>
      <c r="I261" s="158">
        <f t="shared" si="4"/>
        <v>0</v>
      </c>
      <c r="J261" s="21"/>
      <c r="K261" s="159"/>
      <c r="L261" s="30"/>
      <c r="M261" s="217"/>
      <c r="N261" s="217"/>
      <c r="O261" s="217"/>
      <c r="P261" s="217"/>
      <c r="Q261" s="217"/>
      <c r="R261" s="217"/>
      <c r="S261" s="217"/>
      <c r="T261" s="217"/>
      <c r="U261" s="217"/>
      <c r="V261" s="217"/>
      <c r="W261" s="24"/>
      <c r="X261" s="3"/>
    </row>
    <row r="262" spans="1:24" ht="25.15" customHeight="1" x14ac:dyDescent="0.25">
      <c r="A262" s="3"/>
      <c r="B262" s="19" t="s">
        <v>269</v>
      </c>
      <c r="C262" s="25"/>
      <c r="D262" s="20"/>
      <c r="E262" s="28"/>
      <c r="F262" s="27"/>
      <c r="G262" s="28"/>
      <c r="H262" s="29"/>
      <c r="I262" s="158">
        <f t="shared" si="4"/>
        <v>0</v>
      </c>
      <c r="J262" s="21"/>
      <c r="K262" s="159"/>
      <c r="L262" s="30"/>
      <c r="M262" s="217"/>
      <c r="N262" s="217"/>
      <c r="O262" s="217"/>
      <c r="P262" s="217"/>
      <c r="Q262" s="217"/>
      <c r="R262" s="217"/>
      <c r="S262" s="217"/>
      <c r="T262" s="217"/>
      <c r="U262" s="217"/>
      <c r="V262" s="217"/>
      <c r="W262" s="24"/>
      <c r="X262" s="3"/>
    </row>
    <row r="263" spans="1:24" ht="25.15" customHeight="1" x14ac:dyDescent="0.25">
      <c r="A263" s="3"/>
      <c r="B263" s="19" t="s">
        <v>270</v>
      </c>
      <c r="C263" s="25"/>
      <c r="D263" s="20"/>
      <c r="E263" s="28"/>
      <c r="F263" s="27"/>
      <c r="G263" s="28"/>
      <c r="H263" s="29"/>
      <c r="I263" s="158">
        <f t="shared" si="4"/>
        <v>0</v>
      </c>
      <c r="J263" s="21"/>
      <c r="K263" s="159">
        <f>K256-S2</f>
        <v>69.349999999999895</v>
      </c>
      <c r="L263" s="30"/>
      <c r="M263" s="217"/>
      <c r="N263" s="217"/>
      <c r="O263" s="217"/>
      <c r="P263" s="217"/>
      <c r="Q263" s="217"/>
      <c r="R263" s="217"/>
      <c r="S263" s="217"/>
      <c r="T263" s="217"/>
      <c r="U263" s="217"/>
      <c r="V263" s="217"/>
      <c r="W263" s="24"/>
      <c r="X263" s="3"/>
    </row>
    <row r="264" spans="1:24" ht="25.15" customHeight="1" x14ac:dyDescent="0.25">
      <c r="A264" s="3"/>
      <c r="B264" s="19" t="s">
        <v>271</v>
      </c>
      <c r="C264" s="25"/>
      <c r="D264" s="20"/>
      <c r="E264" s="28"/>
      <c r="F264" s="27"/>
      <c r="G264" s="28"/>
      <c r="H264" s="29"/>
      <c r="I264" s="158">
        <f t="shared" si="4"/>
        <v>0</v>
      </c>
      <c r="J264" s="21"/>
      <c r="K264" s="159"/>
      <c r="L264" s="30"/>
      <c r="M264" s="217"/>
      <c r="N264" s="217"/>
      <c r="O264" s="217"/>
      <c r="P264" s="217"/>
      <c r="Q264" s="217"/>
      <c r="R264" s="217"/>
      <c r="S264" s="217"/>
      <c r="T264" s="217"/>
      <c r="U264" s="217"/>
      <c r="V264" s="217"/>
      <c r="W264" s="24"/>
      <c r="X264" s="3"/>
    </row>
    <row r="265" spans="1:24" ht="25.15" customHeight="1" x14ac:dyDescent="0.25">
      <c r="A265" s="3"/>
      <c r="B265" s="19" t="s">
        <v>272</v>
      </c>
      <c r="C265" s="25"/>
      <c r="D265" s="20"/>
      <c r="E265" s="28"/>
      <c r="F265" s="27"/>
      <c r="G265" s="28"/>
      <c r="H265" s="29"/>
      <c r="I265" s="158">
        <f t="shared" si="4"/>
        <v>0</v>
      </c>
      <c r="J265" s="21"/>
      <c r="K265" s="159"/>
      <c r="L265" s="30"/>
      <c r="M265" s="217"/>
      <c r="N265" s="217"/>
      <c r="O265" s="217"/>
      <c r="P265" s="217"/>
      <c r="Q265" s="217"/>
      <c r="R265" s="217"/>
      <c r="S265" s="217"/>
      <c r="T265" s="217"/>
      <c r="U265" s="217"/>
      <c r="V265" s="217"/>
      <c r="W265" s="24"/>
      <c r="X265" s="3"/>
    </row>
    <row r="266" spans="1:24" ht="25.15" customHeight="1" x14ac:dyDescent="0.25">
      <c r="A266" s="3"/>
      <c r="B266" s="19" t="s">
        <v>273</v>
      </c>
      <c r="C266" s="25"/>
      <c r="D266" s="20"/>
      <c r="E266" s="28"/>
      <c r="F266" s="27"/>
      <c r="G266" s="28"/>
      <c r="H266" s="29"/>
      <c r="I266" s="158">
        <f t="shared" si="4"/>
        <v>0</v>
      </c>
      <c r="J266" s="21"/>
      <c r="K266" s="159"/>
      <c r="L266" s="30"/>
      <c r="M266" s="217"/>
      <c r="N266" s="217"/>
      <c r="O266" s="217"/>
      <c r="P266" s="217"/>
      <c r="Q266" s="217"/>
      <c r="R266" s="217"/>
      <c r="S266" s="217"/>
      <c r="T266" s="217"/>
      <c r="U266" s="217"/>
      <c r="V266" s="217"/>
      <c r="W266" s="24"/>
      <c r="X266" s="3"/>
    </row>
    <row r="267" spans="1:24" ht="25.15" customHeight="1" x14ac:dyDescent="0.25">
      <c r="A267" s="3"/>
      <c r="B267" s="19" t="s">
        <v>274</v>
      </c>
      <c r="C267" s="25"/>
      <c r="D267" s="20"/>
      <c r="E267" s="28"/>
      <c r="F267" s="27"/>
      <c r="G267" s="28"/>
      <c r="H267" s="29"/>
      <c r="I267" s="158">
        <f t="shared" si="4"/>
        <v>0</v>
      </c>
      <c r="J267" s="21"/>
      <c r="K267" s="159"/>
      <c r="L267" s="30"/>
      <c r="M267" s="217"/>
      <c r="N267" s="217"/>
      <c r="O267" s="217"/>
      <c r="P267" s="217"/>
      <c r="Q267" s="217"/>
      <c r="R267" s="217"/>
      <c r="S267" s="217"/>
      <c r="T267" s="217"/>
      <c r="U267" s="217"/>
      <c r="V267" s="217"/>
      <c r="W267" s="24"/>
      <c r="X267" s="3"/>
    </row>
    <row r="268" spans="1:24" ht="25.15" customHeight="1" x14ac:dyDescent="0.25">
      <c r="A268" s="3"/>
      <c r="B268" s="19" t="s">
        <v>275</v>
      </c>
      <c r="C268" s="25"/>
      <c r="D268" s="20"/>
      <c r="E268" s="28"/>
      <c r="F268" s="27"/>
      <c r="G268" s="28"/>
      <c r="H268" s="29"/>
      <c r="I268" s="158">
        <f t="shared" si="4"/>
        <v>0</v>
      </c>
      <c r="J268" s="21"/>
      <c r="K268" s="159"/>
      <c r="L268" s="30"/>
      <c r="M268" s="217"/>
      <c r="N268" s="217"/>
      <c r="O268" s="217"/>
      <c r="P268" s="217"/>
      <c r="Q268" s="217"/>
      <c r="R268" s="217"/>
      <c r="S268" s="217"/>
      <c r="T268" s="217"/>
      <c r="U268" s="217"/>
      <c r="V268" s="217"/>
      <c r="W268" s="24"/>
      <c r="X268" s="3"/>
    </row>
    <row r="269" spans="1:24" ht="25.15" customHeight="1" x14ac:dyDescent="0.25">
      <c r="A269" s="3"/>
      <c r="B269" s="19" t="s">
        <v>276</v>
      </c>
      <c r="C269" s="25"/>
      <c r="D269" s="20"/>
      <c r="E269" s="28"/>
      <c r="F269" s="27"/>
      <c r="G269" s="28"/>
      <c r="H269" s="29"/>
      <c r="I269" s="158">
        <f t="shared" si="4"/>
        <v>0</v>
      </c>
      <c r="J269" s="21"/>
      <c r="K269" s="159"/>
      <c r="L269" s="30"/>
      <c r="M269" s="217"/>
      <c r="N269" s="217"/>
      <c r="O269" s="217"/>
      <c r="P269" s="217"/>
      <c r="Q269" s="217"/>
      <c r="R269" s="217"/>
      <c r="S269" s="217"/>
      <c r="T269" s="217"/>
      <c r="U269" s="217"/>
      <c r="V269" s="217"/>
      <c r="W269" s="24"/>
      <c r="X269" s="3"/>
    </row>
    <row r="270" spans="1:24" ht="25.15" customHeight="1" x14ac:dyDescent="0.25">
      <c r="A270" s="3"/>
      <c r="B270" s="19" t="s">
        <v>277</v>
      </c>
      <c r="C270" s="25"/>
      <c r="D270" s="20"/>
      <c r="E270" s="28"/>
      <c r="F270" s="27"/>
      <c r="G270" s="28"/>
      <c r="H270" s="29"/>
      <c r="I270" s="158">
        <f t="shared" si="4"/>
        <v>0</v>
      </c>
      <c r="J270" s="21"/>
      <c r="K270" s="159">
        <f>K263-S2</f>
        <v>68.899999999999892</v>
      </c>
      <c r="L270" s="30"/>
      <c r="M270" s="217"/>
      <c r="N270" s="217"/>
      <c r="O270" s="217"/>
      <c r="P270" s="217"/>
      <c r="Q270" s="217"/>
      <c r="R270" s="217"/>
      <c r="S270" s="217"/>
      <c r="T270" s="217"/>
      <c r="U270" s="217"/>
      <c r="V270" s="217"/>
      <c r="W270" s="24"/>
      <c r="X270" s="3"/>
    </row>
    <row r="271" spans="1:24" ht="25.15" customHeight="1" x14ac:dyDescent="0.25">
      <c r="A271" s="3"/>
      <c r="B271" s="19" t="s">
        <v>278</v>
      </c>
      <c r="C271" s="25"/>
      <c r="D271" s="20"/>
      <c r="E271" s="28"/>
      <c r="F271" s="27"/>
      <c r="G271" s="28"/>
      <c r="H271" s="29"/>
      <c r="I271" s="158">
        <f t="shared" si="4"/>
        <v>0</v>
      </c>
      <c r="J271" s="21"/>
      <c r="K271" s="159"/>
      <c r="L271" s="30"/>
      <c r="M271" s="217"/>
      <c r="N271" s="217"/>
      <c r="O271" s="217"/>
      <c r="P271" s="217"/>
      <c r="Q271" s="217"/>
      <c r="R271" s="217"/>
      <c r="S271" s="217"/>
      <c r="T271" s="217"/>
      <c r="U271" s="217"/>
      <c r="V271" s="217"/>
      <c r="W271" s="24"/>
      <c r="X271" s="3"/>
    </row>
    <row r="272" spans="1:24" ht="25.15" customHeight="1" x14ac:dyDescent="0.25">
      <c r="A272" s="3"/>
      <c r="B272" s="19" t="s">
        <v>279</v>
      </c>
      <c r="C272" s="25"/>
      <c r="D272" s="20"/>
      <c r="E272" s="28"/>
      <c r="F272" s="27"/>
      <c r="G272" s="28"/>
      <c r="H272" s="29"/>
      <c r="I272" s="158">
        <f t="shared" si="4"/>
        <v>0</v>
      </c>
      <c r="J272" s="21"/>
      <c r="K272" s="159"/>
      <c r="L272" s="30"/>
      <c r="M272" s="217"/>
      <c r="N272" s="217"/>
      <c r="O272" s="217"/>
      <c r="P272" s="217"/>
      <c r="Q272" s="217"/>
      <c r="R272" s="217"/>
      <c r="S272" s="217"/>
      <c r="T272" s="217"/>
      <c r="U272" s="217"/>
      <c r="V272" s="217"/>
      <c r="W272" s="24"/>
      <c r="X272" s="3"/>
    </row>
    <row r="273" spans="1:24" ht="25.15" customHeight="1" x14ac:dyDescent="0.25">
      <c r="A273" s="3"/>
      <c r="B273" s="19" t="s">
        <v>280</v>
      </c>
      <c r="C273" s="25"/>
      <c r="D273" s="20"/>
      <c r="E273" s="28"/>
      <c r="F273" s="27"/>
      <c r="G273" s="28"/>
      <c r="H273" s="29"/>
      <c r="I273" s="158">
        <f t="shared" si="4"/>
        <v>0</v>
      </c>
      <c r="J273" s="21"/>
      <c r="K273" s="159"/>
      <c r="L273" s="30"/>
      <c r="M273" s="217"/>
      <c r="N273" s="217"/>
      <c r="O273" s="217"/>
      <c r="P273" s="217"/>
      <c r="Q273" s="217"/>
      <c r="R273" s="217"/>
      <c r="S273" s="217"/>
      <c r="T273" s="217"/>
      <c r="U273" s="217"/>
      <c r="V273" s="217"/>
      <c r="W273" s="24"/>
      <c r="X273" s="3"/>
    </row>
    <row r="274" spans="1:24" ht="25.15" customHeight="1" x14ac:dyDescent="0.25">
      <c r="A274" s="3"/>
      <c r="B274" s="19" t="s">
        <v>281</v>
      </c>
      <c r="C274" s="25"/>
      <c r="D274" s="20"/>
      <c r="E274" s="28"/>
      <c r="F274" s="27"/>
      <c r="G274" s="28"/>
      <c r="H274" s="29"/>
      <c r="I274" s="158">
        <f t="shared" si="4"/>
        <v>0</v>
      </c>
      <c r="J274" s="21"/>
      <c r="K274" s="159"/>
      <c r="L274" s="30"/>
      <c r="M274" s="217"/>
      <c r="N274" s="217"/>
      <c r="O274" s="217"/>
      <c r="P274" s="217"/>
      <c r="Q274" s="217"/>
      <c r="R274" s="217"/>
      <c r="S274" s="217"/>
      <c r="T274" s="217"/>
      <c r="U274" s="217"/>
      <c r="V274" s="217"/>
      <c r="W274" s="24"/>
      <c r="X274" s="3"/>
    </row>
    <row r="275" spans="1:24" ht="25.15" customHeight="1" x14ac:dyDescent="0.25">
      <c r="A275" s="3"/>
      <c r="B275" s="19" t="s">
        <v>282</v>
      </c>
      <c r="C275" s="25"/>
      <c r="D275" s="20"/>
      <c r="E275" s="28"/>
      <c r="F275" s="27"/>
      <c r="G275" s="28"/>
      <c r="H275" s="29"/>
      <c r="I275" s="158">
        <f t="shared" si="4"/>
        <v>0</v>
      </c>
      <c r="J275" s="21"/>
      <c r="K275" s="159"/>
      <c r="L275" s="30"/>
      <c r="M275" s="217"/>
      <c r="N275" s="217"/>
      <c r="O275" s="217"/>
      <c r="P275" s="217"/>
      <c r="Q275" s="217"/>
      <c r="R275" s="217"/>
      <c r="S275" s="217"/>
      <c r="T275" s="217"/>
      <c r="U275" s="217"/>
      <c r="V275" s="217"/>
      <c r="W275" s="24"/>
      <c r="X275" s="3"/>
    </row>
    <row r="276" spans="1:24" ht="25.15" customHeight="1" x14ac:dyDescent="0.25">
      <c r="A276" s="3"/>
      <c r="B276" s="19" t="s">
        <v>283</v>
      </c>
      <c r="C276" s="25"/>
      <c r="D276" s="20"/>
      <c r="E276" s="28"/>
      <c r="F276" s="27"/>
      <c r="G276" s="28"/>
      <c r="H276" s="29"/>
      <c r="I276" s="158">
        <f t="shared" si="4"/>
        <v>0</v>
      </c>
      <c r="J276" s="21"/>
      <c r="K276" s="159"/>
      <c r="L276" s="30"/>
      <c r="M276" s="217"/>
      <c r="N276" s="217"/>
      <c r="O276" s="217"/>
      <c r="P276" s="217"/>
      <c r="Q276" s="217"/>
      <c r="R276" s="217"/>
      <c r="S276" s="217"/>
      <c r="T276" s="217"/>
      <c r="U276" s="217"/>
      <c r="V276" s="217"/>
      <c r="W276" s="24"/>
      <c r="X276" s="3"/>
    </row>
    <row r="277" spans="1:24" ht="25.15" customHeight="1" x14ac:dyDescent="0.25">
      <c r="A277" s="3"/>
      <c r="B277" s="19" t="s">
        <v>284</v>
      </c>
      <c r="C277" s="25"/>
      <c r="D277" s="20"/>
      <c r="E277" s="28"/>
      <c r="F277" s="27"/>
      <c r="G277" s="28"/>
      <c r="H277" s="29"/>
      <c r="I277" s="158">
        <f t="shared" si="4"/>
        <v>0</v>
      </c>
      <c r="J277" s="21"/>
      <c r="K277" s="159">
        <f>K270-S2</f>
        <v>68.449999999999889</v>
      </c>
      <c r="L277" s="30"/>
      <c r="M277" s="217"/>
      <c r="N277" s="217"/>
      <c r="O277" s="217"/>
      <c r="P277" s="217"/>
      <c r="Q277" s="217"/>
      <c r="R277" s="217"/>
      <c r="S277" s="217"/>
      <c r="T277" s="217"/>
      <c r="U277" s="217"/>
      <c r="V277" s="217"/>
      <c r="W277" s="24"/>
      <c r="X277" s="3"/>
    </row>
    <row r="278" spans="1:24" ht="25.15" customHeight="1" x14ac:dyDescent="0.25">
      <c r="A278" s="3"/>
      <c r="B278" s="19" t="s">
        <v>285</v>
      </c>
      <c r="C278" s="25"/>
      <c r="D278" s="20"/>
      <c r="E278" s="28"/>
      <c r="F278" s="27"/>
      <c r="G278" s="28"/>
      <c r="H278" s="29"/>
      <c r="I278" s="158">
        <f t="shared" si="4"/>
        <v>0</v>
      </c>
      <c r="J278" s="21"/>
      <c r="K278" s="159"/>
      <c r="L278" s="30"/>
      <c r="M278" s="217"/>
      <c r="N278" s="217"/>
      <c r="O278" s="217"/>
      <c r="P278" s="217"/>
      <c r="Q278" s="217"/>
      <c r="R278" s="217"/>
      <c r="S278" s="217"/>
      <c r="T278" s="217"/>
      <c r="U278" s="217"/>
      <c r="V278" s="217"/>
      <c r="W278" s="24"/>
      <c r="X278" s="3"/>
    </row>
    <row r="279" spans="1:24" ht="25.15" customHeight="1" x14ac:dyDescent="0.25">
      <c r="A279" s="3"/>
      <c r="B279" s="19" t="s">
        <v>286</v>
      </c>
      <c r="C279" s="25"/>
      <c r="D279" s="20"/>
      <c r="E279" s="28"/>
      <c r="F279" s="27"/>
      <c r="G279" s="28"/>
      <c r="H279" s="29"/>
      <c r="I279" s="158">
        <f t="shared" si="4"/>
        <v>0</v>
      </c>
      <c r="J279" s="21"/>
      <c r="K279" s="159"/>
      <c r="L279" s="30"/>
      <c r="M279" s="217"/>
      <c r="N279" s="217"/>
      <c r="O279" s="217"/>
      <c r="P279" s="217"/>
      <c r="Q279" s="217"/>
      <c r="R279" s="217"/>
      <c r="S279" s="217"/>
      <c r="T279" s="217"/>
      <c r="U279" s="217"/>
      <c r="V279" s="217"/>
      <c r="W279" s="24"/>
      <c r="X279" s="3"/>
    </row>
    <row r="280" spans="1:24" ht="25.15" customHeight="1" x14ac:dyDescent="0.25">
      <c r="A280" s="3"/>
      <c r="B280" s="19" t="s">
        <v>287</v>
      </c>
      <c r="C280" s="25"/>
      <c r="D280" s="20"/>
      <c r="E280" s="28"/>
      <c r="F280" s="27"/>
      <c r="G280" s="28"/>
      <c r="H280" s="29"/>
      <c r="I280" s="158">
        <f t="shared" si="4"/>
        <v>0</v>
      </c>
      <c r="J280" s="21"/>
      <c r="K280" s="159"/>
      <c r="L280" s="30"/>
      <c r="M280" s="217"/>
      <c r="N280" s="217"/>
      <c r="O280" s="217"/>
      <c r="P280" s="217"/>
      <c r="Q280" s="217"/>
      <c r="R280" s="217"/>
      <c r="S280" s="217"/>
      <c r="T280" s="217"/>
      <c r="U280" s="217"/>
      <c r="V280" s="217"/>
      <c r="W280" s="24"/>
      <c r="X280" s="3"/>
    </row>
    <row r="281" spans="1:24" ht="25.15" customHeight="1" x14ac:dyDescent="0.25">
      <c r="A281" s="3"/>
      <c r="B281" s="19" t="s">
        <v>288</v>
      </c>
      <c r="C281" s="25"/>
      <c r="D281" s="20"/>
      <c r="E281" s="28"/>
      <c r="F281" s="27"/>
      <c r="G281" s="28"/>
      <c r="H281" s="29"/>
      <c r="I281" s="158">
        <f t="shared" si="4"/>
        <v>0</v>
      </c>
      <c r="J281" s="21"/>
      <c r="K281" s="159"/>
      <c r="L281" s="30"/>
      <c r="M281" s="217"/>
      <c r="N281" s="217"/>
      <c r="O281" s="217"/>
      <c r="P281" s="217"/>
      <c r="Q281" s="217"/>
      <c r="R281" s="217"/>
      <c r="S281" s="217"/>
      <c r="T281" s="217"/>
      <c r="U281" s="217"/>
      <c r="V281" s="217"/>
      <c r="W281" s="24"/>
      <c r="X281" s="3"/>
    </row>
    <row r="282" spans="1:24" ht="25.15" customHeight="1" x14ac:dyDescent="0.25">
      <c r="A282" s="3"/>
      <c r="B282" s="19" t="s">
        <v>289</v>
      </c>
      <c r="C282" s="25"/>
      <c r="D282" s="20"/>
      <c r="E282" s="28"/>
      <c r="F282" s="27"/>
      <c r="G282" s="28"/>
      <c r="H282" s="29"/>
      <c r="I282" s="158">
        <f t="shared" si="4"/>
        <v>0</v>
      </c>
      <c r="J282" s="21"/>
      <c r="K282" s="159"/>
      <c r="L282" s="30"/>
      <c r="M282" s="217"/>
      <c r="N282" s="217"/>
      <c r="O282" s="217"/>
      <c r="P282" s="217"/>
      <c r="Q282" s="217"/>
      <c r="R282" s="217"/>
      <c r="S282" s="217"/>
      <c r="T282" s="217"/>
      <c r="U282" s="217"/>
      <c r="V282" s="217"/>
      <c r="W282" s="24"/>
      <c r="X282" s="3"/>
    </row>
    <row r="283" spans="1:24" ht="25.15" customHeight="1" x14ac:dyDescent="0.25">
      <c r="A283" s="3"/>
      <c r="B283" s="19" t="s">
        <v>290</v>
      </c>
      <c r="C283" s="25"/>
      <c r="D283" s="20"/>
      <c r="E283" s="28"/>
      <c r="F283" s="27"/>
      <c r="G283" s="28"/>
      <c r="H283" s="29"/>
      <c r="I283" s="158">
        <f t="shared" si="4"/>
        <v>0</v>
      </c>
      <c r="J283" s="21"/>
      <c r="K283" s="159"/>
      <c r="L283" s="30"/>
      <c r="M283" s="217"/>
      <c r="N283" s="217"/>
      <c r="O283" s="217"/>
      <c r="P283" s="217"/>
      <c r="Q283" s="217"/>
      <c r="R283" s="217"/>
      <c r="S283" s="217"/>
      <c r="T283" s="217"/>
      <c r="U283" s="217"/>
      <c r="V283" s="217"/>
      <c r="W283" s="24"/>
      <c r="X283" s="3"/>
    </row>
    <row r="284" spans="1:24" ht="25.15" customHeight="1" x14ac:dyDescent="0.25">
      <c r="A284" s="3"/>
      <c r="B284" s="19" t="s">
        <v>291</v>
      </c>
      <c r="C284" s="25"/>
      <c r="D284" s="20"/>
      <c r="E284" s="28"/>
      <c r="F284" s="27"/>
      <c r="G284" s="28"/>
      <c r="H284" s="29"/>
      <c r="I284" s="158">
        <f t="shared" si="4"/>
        <v>0</v>
      </c>
      <c r="J284" s="21"/>
      <c r="K284" s="159">
        <f>K277-S2</f>
        <v>67.999999999999886</v>
      </c>
      <c r="L284" s="30"/>
      <c r="M284" s="217"/>
      <c r="N284" s="217"/>
      <c r="O284" s="217"/>
      <c r="P284" s="217"/>
      <c r="Q284" s="217"/>
      <c r="R284" s="217"/>
      <c r="S284" s="217"/>
      <c r="T284" s="217"/>
      <c r="U284" s="217"/>
      <c r="V284" s="217"/>
      <c r="W284" s="24"/>
      <c r="X284" s="3"/>
    </row>
    <row r="285" spans="1:24" ht="25.15" customHeight="1" x14ac:dyDescent="0.25">
      <c r="A285" s="3"/>
      <c r="B285" s="19" t="s">
        <v>292</v>
      </c>
      <c r="C285" s="25"/>
      <c r="D285" s="20"/>
      <c r="E285" s="28"/>
      <c r="F285" s="27"/>
      <c r="G285" s="28"/>
      <c r="H285" s="29"/>
      <c r="I285" s="158">
        <f t="shared" si="4"/>
        <v>0</v>
      </c>
      <c r="J285" s="21"/>
      <c r="K285" s="159"/>
      <c r="L285" s="30"/>
      <c r="M285" s="217"/>
      <c r="N285" s="217"/>
      <c r="O285" s="217"/>
      <c r="P285" s="217"/>
      <c r="Q285" s="217"/>
      <c r="R285" s="217"/>
      <c r="S285" s="217"/>
      <c r="T285" s="217"/>
      <c r="U285" s="217"/>
      <c r="V285" s="217"/>
      <c r="W285" s="24"/>
      <c r="X285" s="3"/>
    </row>
    <row r="286" spans="1:24" ht="25.15" customHeight="1" x14ac:dyDescent="0.25">
      <c r="A286" s="3"/>
      <c r="B286" s="19" t="s">
        <v>293</v>
      </c>
      <c r="C286" s="25"/>
      <c r="D286" s="20"/>
      <c r="E286" s="28"/>
      <c r="F286" s="27"/>
      <c r="G286" s="28"/>
      <c r="H286" s="29"/>
      <c r="I286" s="158">
        <f t="shared" si="4"/>
        <v>0</v>
      </c>
      <c r="J286" s="21"/>
      <c r="K286" s="159"/>
      <c r="L286" s="30"/>
      <c r="M286" s="217"/>
      <c r="N286" s="217"/>
      <c r="O286" s="217"/>
      <c r="P286" s="217"/>
      <c r="Q286" s="217"/>
      <c r="R286" s="217"/>
      <c r="S286" s="217"/>
      <c r="T286" s="217"/>
      <c r="U286" s="217"/>
      <c r="V286" s="217"/>
      <c r="W286" s="24"/>
      <c r="X286" s="3"/>
    </row>
    <row r="287" spans="1:24" ht="25.15" customHeight="1" x14ac:dyDescent="0.25">
      <c r="A287" s="3"/>
      <c r="B287" s="19" t="s">
        <v>294</v>
      </c>
      <c r="C287" s="25"/>
      <c r="D287" s="20"/>
      <c r="E287" s="28"/>
      <c r="F287" s="27"/>
      <c r="G287" s="28"/>
      <c r="H287" s="29"/>
      <c r="I287" s="158">
        <f t="shared" si="4"/>
        <v>0</v>
      </c>
      <c r="J287" s="21"/>
      <c r="K287" s="159"/>
      <c r="L287" s="30"/>
      <c r="M287" s="217"/>
      <c r="N287" s="217"/>
      <c r="O287" s="217"/>
      <c r="P287" s="217"/>
      <c r="Q287" s="217"/>
      <c r="R287" s="217"/>
      <c r="S287" s="217"/>
      <c r="T287" s="217"/>
      <c r="U287" s="217"/>
      <c r="V287" s="217"/>
      <c r="W287" s="24"/>
      <c r="X287" s="3"/>
    </row>
    <row r="288" spans="1:24" ht="25.15" customHeight="1" x14ac:dyDescent="0.25">
      <c r="A288" s="3"/>
      <c r="B288" s="19" t="s">
        <v>295</v>
      </c>
      <c r="C288" s="25"/>
      <c r="D288" s="20"/>
      <c r="E288" s="28"/>
      <c r="F288" s="27"/>
      <c r="G288" s="28"/>
      <c r="H288" s="29"/>
      <c r="I288" s="158">
        <f t="shared" si="4"/>
        <v>0</v>
      </c>
      <c r="J288" s="21"/>
      <c r="K288" s="159"/>
      <c r="L288" s="30"/>
      <c r="M288" s="217"/>
      <c r="N288" s="217"/>
      <c r="O288" s="217"/>
      <c r="P288" s="217"/>
      <c r="Q288" s="217"/>
      <c r="R288" s="217"/>
      <c r="S288" s="217"/>
      <c r="T288" s="217"/>
      <c r="U288" s="217"/>
      <c r="V288" s="217"/>
      <c r="W288" s="24"/>
      <c r="X288" s="3"/>
    </row>
    <row r="289" spans="1:24" ht="25.15" customHeight="1" x14ac:dyDescent="0.25">
      <c r="A289" s="3"/>
      <c r="B289" s="19" t="s">
        <v>296</v>
      </c>
      <c r="C289" s="25"/>
      <c r="D289" s="20"/>
      <c r="E289" s="28"/>
      <c r="F289" s="27"/>
      <c r="G289" s="28"/>
      <c r="H289" s="29"/>
      <c r="I289" s="158">
        <f t="shared" si="4"/>
        <v>0</v>
      </c>
      <c r="J289" s="21"/>
      <c r="K289" s="159"/>
      <c r="L289" s="30"/>
      <c r="M289" s="217"/>
      <c r="N289" s="217"/>
      <c r="O289" s="217"/>
      <c r="P289" s="217"/>
      <c r="Q289" s="217"/>
      <c r="R289" s="217"/>
      <c r="S289" s="217"/>
      <c r="T289" s="217"/>
      <c r="U289" s="217"/>
      <c r="V289" s="217"/>
      <c r="W289" s="24"/>
      <c r="X289" s="3"/>
    </row>
    <row r="290" spans="1:24" ht="25.15" customHeight="1" x14ac:dyDescent="0.25">
      <c r="A290" s="3"/>
      <c r="B290" s="19" t="s">
        <v>297</v>
      </c>
      <c r="C290" s="25"/>
      <c r="D290" s="20"/>
      <c r="E290" s="28"/>
      <c r="F290" s="27"/>
      <c r="G290" s="28"/>
      <c r="H290" s="29"/>
      <c r="I290" s="158">
        <f t="shared" si="4"/>
        <v>0</v>
      </c>
      <c r="J290" s="21"/>
      <c r="K290" s="159"/>
      <c r="L290" s="30"/>
      <c r="M290" s="217"/>
      <c r="N290" s="217"/>
      <c r="O290" s="217"/>
      <c r="P290" s="217"/>
      <c r="Q290" s="217"/>
      <c r="R290" s="217"/>
      <c r="S290" s="217"/>
      <c r="T290" s="217"/>
      <c r="U290" s="217"/>
      <c r="V290" s="217"/>
      <c r="W290" s="24"/>
      <c r="X290" s="3"/>
    </row>
    <row r="291" spans="1:24" ht="25.15" customHeight="1" x14ac:dyDescent="0.25">
      <c r="A291" s="3"/>
      <c r="B291" s="19" t="s">
        <v>298</v>
      </c>
      <c r="C291" s="25"/>
      <c r="D291" s="20"/>
      <c r="E291" s="28"/>
      <c r="F291" s="27"/>
      <c r="G291" s="28"/>
      <c r="H291" s="29"/>
      <c r="I291" s="158">
        <f t="shared" si="4"/>
        <v>0</v>
      </c>
      <c r="J291" s="21"/>
      <c r="K291" s="159">
        <f>K284-S2</f>
        <v>67.549999999999883</v>
      </c>
      <c r="L291" s="30"/>
      <c r="M291" s="217"/>
      <c r="N291" s="217"/>
      <c r="O291" s="217"/>
      <c r="P291" s="217"/>
      <c r="Q291" s="217"/>
      <c r="R291" s="217"/>
      <c r="S291" s="217"/>
      <c r="T291" s="217"/>
      <c r="U291" s="217"/>
      <c r="V291" s="217"/>
      <c r="W291" s="24"/>
      <c r="X291" s="3"/>
    </row>
    <row r="292" spans="1:24" ht="25.15" customHeight="1" x14ac:dyDescent="0.25">
      <c r="A292" s="3"/>
      <c r="B292" s="19" t="s">
        <v>299</v>
      </c>
      <c r="C292" s="25"/>
      <c r="D292" s="20"/>
      <c r="E292" s="28"/>
      <c r="F292" s="27"/>
      <c r="G292" s="28"/>
      <c r="H292" s="29"/>
      <c r="I292" s="158">
        <f t="shared" si="4"/>
        <v>0</v>
      </c>
      <c r="J292" s="21"/>
      <c r="K292" s="159"/>
      <c r="L292" s="30"/>
      <c r="M292" s="217"/>
      <c r="N292" s="217"/>
      <c r="O292" s="217"/>
      <c r="P292" s="217"/>
      <c r="Q292" s="217"/>
      <c r="R292" s="217"/>
      <c r="S292" s="217"/>
      <c r="T292" s="217"/>
      <c r="U292" s="217"/>
      <c r="V292" s="217"/>
      <c r="W292" s="24"/>
      <c r="X292" s="3"/>
    </row>
    <row r="293" spans="1:24" ht="25.15" customHeight="1" x14ac:dyDescent="0.25">
      <c r="A293" s="3"/>
      <c r="B293" s="19" t="s">
        <v>300</v>
      </c>
      <c r="C293" s="25"/>
      <c r="D293" s="20"/>
      <c r="E293" s="28"/>
      <c r="F293" s="27"/>
      <c r="G293" s="28"/>
      <c r="H293" s="29"/>
      <c r="I293" s="158">
        <f t="shared" si="4"/>
        <v>0</v>
      </c>
      <c r="J293" s="21"/>
      <c r="K293" s="159"/>
      <c r="L293" s="30"/>
      <c r="M293" s="217"/>
      <c r="N293" s="217"/>
      <c r="O293" s="217"/>
      <c r="P293" s="217"/>
      <c r="Q293" s="217"/>
      <c r="R293" s="217"/>
      <c r="S293" s="217"/>
      <c r="T293" s="217"/>
      <c r="U293" s="217"/>
      <c r="V293" s="217"/>
      <c r="W293" s="24"/>
      <c r="X293" s="3"/>
    </row>
    <row r="294" spans="1:24" ht="25.15" customHeight="1" x14ac:dyDescent="0.25">
      <c r="A294" s="3"/>
      <c r="B294" s="19" t="s">
        <v>301</v>
      </c>
      <c r="C294" s="25"/>
      <c r="D294" s="20"/>
      <c r="E294" s="28"/>
      <c r="F294" s="27"/>
      <c r="G294" s="28"/>
      <c r="H294" s="29"/>
      <c r="I294" s="158">
        <f t="shared" si="4"/>
        <v>0</v>
      </c>
      <c r="J294" s="21"/>
      <c r="K294" s="159"/>
      <c r="L294" s="30"/>
      <c r="M294" s="217"/>
      <c r="N294" s="217"/>
      <c r="O294" s="217"/>
      <c r="P294" s="217"/>
      <c r="Q294" s="217"/>
      <c r="R294" s="217"/>
      <c r="S294" s="217"/>
      <c r="T294" s="217"/>
      <c r="U294" s="217"/>
      <c r="V294" s="217"/>
      <c r="W294" s="24"/>
      <c r="X294" s="3"/>
    </row>
    <row r="295" spans="1:24" ht="25.15" customHeight="1" x14ac:dyDescent="0.25">
      <c r="A295" s="3"/>
      <c r="B295" s="19" t="s">
        <v>302</v>
      </c>
      <c r="C295" s="25"/>
      <c r="D295" s="20"/>
      <c r="E295" s="28"/>
      <c r="F295" s="27"/>
      <c r="G295" s="28"/>
      <c r="H295" s="29"/>
      <c r="I295" s="158">
        <f t="shared" si="4"/>
        <v>0</v>
      </c>
      <c r="J295" s="21"/>
      <c r="K295" s="159"/>
      <c r="L295" s="30"/>
      <c r="M295" s="217"/>
      <c r="N295" s="217"/>
      <c r="O295" s="217"/>
      <c r="P295" s="217"/>
      <c r="Q295" s="217"/>
      <c r="R295" s="217"/>
      <c r="S295" s="217"/>
      <c r="T295" s="217"/>
      <c r="U295" s="217"/>
      <c r="V295" s="217"/>
      <c r="W295" s="24"/>
      <c r="X295" s="3"/>
    </row>
    <row r="296" spans="1:24" ht="25.15" customHeight="1" x14ac:dyDescent="0.25">
      <c r="A296" s="3"/>
      <c r="B296" s="19" t="s">
        <v>303</v>
      </c>
      <c r="C296" s="25"/>
      <c r="D296" s="20"/>
      <c r="E296" s="28"/>
      <c r="F296" s="27"/>
      <c r="G296" s="28"/>
      <c r="H296" s="29"/>
      <c r="I296" s="158">
        <f t="shared" si="4"/>
        <v>0</v>
      </c>
      <c r="J296" s="21"/>
      <c r="K296" s="159"/>
      <c r="L296" s="30"/>
      <c r="M296" s="217"/>
      <c r="N296" s="217"/>
      <c r="O296" s="217"/>
      <c r="P296" s="217"/>
      <c r="Q296" s="217"/>
      <c r="R296" s="217"/>
      <c r="S296" s="217"/>
      <c r="T296" s="217"/>
      <c r="U296" s="217"/>
      <c r="V296" s="217"/>
      <c r="W296" s="24"/>
      <c r="X296" s="3"/>
    </row>
    <row r="297" spans="1:24" ht="25.15" customHeight="1" x14ac:dyDescent="0.25">
      <c r="A297" s="3"/>
      <c r="B297" s="19" t="s">
        <v>304</v>
      </c>
      <c r="C297" s="25"/>
      <c r="D297" s="20"/>
      <c r="E297" s="28"/>
      <c r="F297" s="27"/>
      <c r="G297" s="28"/>
      <c r="H297" s="29"/>
      <c r="I297" s="158">
        <f t="shared" ref="I297:I360" si="5">G296-E297</f>
        <v>0</v>
      </c>
      <c r="J297" s="21"/>
      <c r="K297" s="159"/>
      <c r="L297" s="30"/>
      <c r="M297" s="217"/>
      <c r="N297" s="217"/>
      <c r="O297" s="217"/>
      <c r="P297" s="217"/>
      <c r="Q297" s="217"/>
      <c r="R297" s="217"/>
      <c r="S297" s="217"/>
      <c r="T297" s="217"/>
      <c r="U297" s="217"/>
      <c r="V297" s="217"/>
      <c r="W297" s="24"/>
      <c r="X297" s="3"/>
    </row>
    <row r="298" spans="1:24" ht="25.15" customHeight="1" x14ac:dyDescent="0.25">
      <c r="A298" s="3"/>
      <c r="B298" s="19" t="s">
        <v>305</v>
      </c>
      <c r="C298" s="25"/>
      <c r="D298" s="20"/>
      <c r="E298" s="28"/>
      <c r="F298" s="27"/>
      <c r="G298" s="28"/>
      <c r="H298" s="29"/>
      <c r="I298" s="158">
        <f t="shared" si="5"/>
        <v>0</v>
      </c>
      <c r="J298" s="21"/>
      <c r="K298" s="159">
        <f>K291-S2</f>
        <v>67.099999999999881</v>
      </c>
      <c r="L298" s="30"/>
      <c r="M298" s="217"/>
      <c r="N298" s="217"/>
      <c r="O298" s="217"/>
      <c r="P298" s="217"/>
      <c r="Q298" s="217"/>
      <c r="R298" s="217"/>
      <c r="S298" s="217"/>
      <c r="T298" s="217"/>
      <c r="U298" s="217"/>
      <c r="V298" s="217"/>
      <c r="W298" s="24"/>
      <c r="X298" s="3"/>
    </row>
    <row r="299" spans="1:24" ht="25.15" customHeight="1" x14ac:dyDescent="0.25">
      <c r="A299" s="3"/>
      <c r="B299" s="19" t="s">
        <v>306</v>
      </c>
      <c r="C299" s="25"/>
      <c r="D299" s="20"/>
      <c r="E299" s="28"/>
      <c r="F299" s="27"/>
      <c r="G299" s="28"/>
      <c r="H299" s="29"/>
      <c r="I299" s="158">
        <f t="shared" si="5"/>
        <v>0</v>
      </c>
      <c r="J299" s="21"/>
      <c r="K299" s="159"/>
      <c r="L299" s="30"/>
      <c r="M299" s="217"/>
      <c r="N299" s="217"/>
      <c r="O299" s="217"/>
      <c r="P299" s="217"/>
      <c r="Q299" s="217"/>
      <c r="R299" s="217"/>
      <c r="S299" s="217"/>
      <c r="T299" s="217"/>
      <c r="U299" s="217"/>
      <c r="V299" s="217"/>
      <c r="W299" s="24"/>
      <c r="X299" s="3"/>
    </row>
    <row r="300" spans="1:24" ht="25.15" customHeight="1" x14ac:dyDescent="0.25">
      <c r="A300" s="3"/>
      <c r="B300" s="19" t="s">
        <v>307</v>
      </c>
      <c r="C300" s="25"/>
      <c r="D300" s="20"/>
      <c r="E300" s="28"/>
      <c r="F300" s="27"/>
      <c r="G300" s="28"/>
      <c r="H300" s="29"/>
      <c r="I300" s="158">
        <f t="shared" si="5"/>
        <v>0</v>
      </c>
      <c r="J300" s="21"/>
      <c r="K300" s="159"/>
      <c r="L300" s="30"/>
      <c r="M300" s="217"/>
      <c r="N300" s="217"/>
      <c r="O300" s="217"/>
      <c r="P300" s="217"/>
      <c r="Q300" s="217"/>
      <c r="R300" s="217"/>
      <c r="S300" s="217"/>
      <c r="T300" s="217"/>
      <c r="U300" s="217"/>
      <c r="V300" s="217"/>
      <c r="W300" s="24"/>
      <c r="X300" s="3"/>
    </row>
    <row r="301" spans="1:24" ht="25.15" customHeight="1" x14ac:dyDescent="0.25">
      <c r="A301" s="3"/>
      <c r="B301" s="19" t="s">
        <v>308</v>
      </c>
      <c r="C301" s="25"/>
      <c r="D301" s="20"/>
      <c r="E301" s="28"/>
      <c r="F301" s="27"/>
      <c r="G301" s="28"/>
      <c r="H301" s="29"/>
      <c r="I301" s="158">
        <f t="shared" si="5"/>
        <v>0</v>
      </c>
      <c r="J301" s="21"/>
      <c r="K301" s="159"/>
      <c r="L301" s="30"/>
      <c r="M301" s="217"/>
      <c r="N301" s="217"/>
      <c r="O301" s="217"/>
      <c r="P301" s="217"/>
      <c r="Q301" s="217"/>
      <c r="R301" s="217"/>
      <c r="S301" s="217"/>
      <c r="T301" s="217"/>
      <c r="U301" s="217"/>
      <c r="V301" s="217"/>
      <c r="W301" s="24"/>
      <c r="X301" s="3"/>
    </row>
    <row r="302" spans="1:24" ht="25.15" customHeight="1" x14ac:dyDescent="0.25">
      <c r="A302" s="3"/>
      <c r="B302" s="19" t="s">
        <v>309</v>
      </c>
      <c r="C302" s="25"/>
      <c r="D302" s="20"/>
      <c r="E302" s="28"/>
      <c r="F302" s="27"/>
      <c r="G302" s="28"/>
      <c r="H302" s="29"/>
      <c r="I302" s="158">
        <f t="shared" si="5"/>
        <v>0</v>
      </c>
      <c r="J302" s="21"/>
      <c r="K302" s="159"/>
      <c r="L302" s="30"/>
      <c r="M302" s="217"/>
      <c r="N302" s="217"/>
      <c r="O302" s="217"/>
      <c r="P302" s="217"/>
      <c r="Q302" s="217"/>
      <c r="R302" s="217"/>
      <c r="S302" s="217"/>
      <c r="T302" s="217"/>
      <c r="U302" s="217"/>
      <c r="V302" s="217"/>
      <c r="W302" s="24"/>
      <c r="X302" s="3"/>
    </row>
    <row r="303" spans="1:24" ht="25.15" customHeight="1" x14ac:dyDescent="0.25">
      <c r="A303" s="3"/>
      <c r="B303" s="19" t="s">
        <v>310</v>
      </c>
      <c r="C303" s="25"/>
      <c r="D303" s="20"/>
      <c r="E303" s="28"/>
      <c r="F303" s="27"/>
      <c r="G303" s="28"/>
      <c r="H303" s="29"/>
      <c r="I303" s="158">
        <f t="shared" si="5"/>
        <v>0</v>
      </c>
      <c r="J303" s="21"/>
      <c r="K303" s="159"/>
      <c r="L303" s="30"/>
      <c r="M303" s="217"/>
      <c r="N303" s="217"/>
      <c r="O303" s="217"/>
      <c r="P303" s="217"/>
      <c r="Q303" s="217"/>
      <c r="R303" s="217"/>
      <c r="S303" s="217"/>
      <c r="T303" s="217"/>
      <c r="U303" s="217"/>
      <c r="V303" s="217"/>
      <c r="W303" s="24"/>
      <c r="X303" s="3"/>
    </row>
    <row r="304" spans="1:24" ht="25.15" customHeight="1" x14ac:dyDescent="0.25">
      <c r="A304" s="3"/>
      <c r="B304" s="19" t="s">
        <v>311</v>
      </c>
      <c r="C304" s="25"/>
      <c r="D304" s="20"/>
      <c r="E304" s="28"/>
      <c r="F304" s="27"/>
      <c r="G304" s="28"/>
      <c r="H304" s="29"/>
      <c r="I304" s="158">
        <f t="shared" si="5"/>
        <v>0</v>
      </c>
      <c r="J304" s="21"/>
      <c r="K304" s="159"/>
      <c r="L304" s="30"/>
      <c r="M304" s="217"/>
      <c r="N304" s="217"/>
      <c r="O304" s="217"/>
      <c r="P304" s="217"/>
      <c r="Q304" s="217"/>
      <c r="R304" s="217"/>
      <c r="S304" s="217"/>
      <c r="T304" s="217"/>
      <c r="U304" s="217"/>
      <c r="V304" s="217"/>
      <c r="W304" s="24"/>
      <c r="X304" s="3"/>
    </row>
    <row r="305" spans="1:24" ht="25.15" customHeight="1" x14ac:dyDescent="0.25">
      <c r="A305" s="3"/>
      <c r="B305" s="19" t="s">
        <v>312</v>
      </c>
      <c r="C305" s="25"/>
      <c r="D305" s="20"/>
      <c r="E305" s="28"/>
      <c r="F305" s="27"/>
      <c r="G305" s="28"/>
      <c r="H305" s="29"/>
      <c r="I305" s="158">
        <f t="shared" si="5"/>
        <v>0</v>
      </c>
      <c r="J305" s="21"/>
      <c r="K305" s="159">
        <f>K298-S2</f>
        <v>66.649999999999878</v>
      </c>
      <c r="L305" s="30"/>
      <c r="M305" s="217"/>
      <c r="N305" s="217"/>
      <c r="O305" s="217"/>
      <c r="P305" s="217"/>
      <c r="Q305" s="217"/>
      <c r="R305" s="217"/>
      <c r="S305" s="217"/>
      <c r="T305" s="217"/>
      <c r="U305" s="217"/>
      <c r="V305" s="217"/>
      <c r="W305" s="24"/>
      <c r="X305" s="3"/>
    </row>
    <row r="306" spans="1:24" ht="25.15" customHeight="1" x14ac:dyDescent="0.25">
      <c r="A306" s="3"/>
      <c r="B306" s="19" t="s">
        <v>313</v>
      </c>
      <c r="C306" s="25"/>
      <c r="D306" s="20"/>
      <c r="E306" s="28"/>
      <c r="F306" s="27"/>
      <c r="G306" s="28"/>
      <c r="H306" s="29"/>
      <c r="I306" s="158">
        <f t="shared" si="5"/>
        <v>0</v>
      </c>
      <c r="J306" s="21"/>
      <c r="K306" s="159"/>
      <c r="L306" s="30"/>
      <c r="M306" s="217"/>
      <c r="N306" s="217"/>
      <c r="O306" s="217"/>
      <c r="P306" s="217"/>
      <c r="Q306" s="217"/>
      <c r="R306" s="217"/>
      <c r="S306" s="217"/>
      <c r="T306" s="217"/>
      <c r="U306" s="217"/>
      <c r="V306" s="217"/>
      <c r="W306" s="24"/>
      <c r="X306" s="3"/>
    </row>
    <row r="307" spans="1:24" ht="25.15" customHeight="1" x14ac:dyDescent="0.25">
      <c r="A307" s="3"/>
      <c r="B307" s="19" t="s">
        <v>314</v>
      </c>
      <c r="C307" s="25"/>
      <c r="D307" s="20"/>
      <c r="E307" s="28"/>
      <c r="F307" s="27"/>
      <c r="G307" s="28"/>
      <c r="H307" s="29"/>
      <c r="I307" s="158">
        <f t="shared" si="5"/>
        <v>0</v>
      </c>
      <c r="J307" s="21"/>
      <c r="K307" s="159"/>
      <c r="L307" s="30"/>
      <c r="M307" s="217"/>
      <c r="N307" s="217"/>
      <c r="O307" s="217"/>
      <c r="P307" s="217"/>
      <c r="Q307" s="217"/>
      <c r="R307" s="217"/>
      <c r="S307" s="217"/>
      <c r="T307" s="217"/>
      <c r="U307" s="217"/>
      <c r="V307" s="217"/>
      <c r="W307" s="24"/>
      <c r="X307" s="3"/>
    </row>
    <row r="308" spans="1:24" ht="25.15" customHeight="1" x14ac:dyDescent="0.25">
      <c r="A308" s="3"/>
      <c r="B308" s="19" t="s">
        <v>315</v>
      </c>
      <c r="C308" s="25"/>
      <c r="D308" s="20"/>
      <c r="E308" s="28"/>
      <c r="F308" s="27"/>
      <c r="G308" s="28"/>
      <c r="H308" s="29"/>
      <c r="I308" s="158">
        <f t="shared" si="5"/>
        <v>0</v>
      </c>
      <c r="J308" s="21"/>
      <c r="K308" s="159"/>
      <c r="L308" s="30"/>
      <c r="M308" s="217"/>
      <c r="N308" s="217"/>
      <c r="O308" s="217"/>
      <c r="P308" s="217"/>
      <c r="Q308" s="217"/>
      <c r="R308" s="217"/>
      <c r="S308" s="217"/>
      <c r="T308" s="217"/>
      <c r="U308" s="217"/>
      <c r="V308" s="217"/>
      <c r="W308" s="24"/>
      <c r="X308" s="3"/>
    </row>
    <row r="309" spans="1:24" ht="25.15" customHeight="1" x14ac:dyDescent="0.25">
      <c r="A309" s="3"/>
      <c r="B309" s="19" t="s">
        <v>316</v>
      </c>
      <c r="C309" s="25"/>
      <c r="D309" s="20"/>
      <c r="E309" s="28"/>
      <c r="F309" s="27"/>
      <c r="G309" s="28"/>
      <c r="H309" s="29"/>
      <c r="I309" s="158">
        <f t="shared" si="5"/>
        <v>0</v>
      </c>
      <c r="J309" s="21"/>
      <c r="K309" s="159"/>
      <c r="L309" s="30"/>
      <c r="M309" s="217"/>
      <c r="N309" s="217"/>
      <c r="O309" s="217"/>
      <c r="P309" s="217"/>
      <c r="Q309" s="217"/>
      <c r="R309" s="217"/>
      <c r="S309" s="217"/>
      <c r="T309" s="217"/>
      <c r="U309" s="217"/>
      <c r="V309" s="217"/>
      <c r="W309" s="24"/>
      <c r="X309" s="3"/>
    </row>
    <row r="310" spans="1:24" ht="25.15" customHeight="1" x14ac:dyDescent="0.25">
      <c r="A310" s="3"/>
      <c r="B310" s="19" t="s">
        <v>317</v>
      </c>
      <c r="C310" s="25"/>
      <c r="D310" s="20"/>
      <c r="E310" s="28"/>
      <c r="F310" s="27"/>
      <c r="G310" s="28"/>
      <c r="H310" s="29"/>
      <c r="I310" s="158">
        <f t="shared" si="5"/>
        <v>0</v>
      </c>
      <c r="J310" s="21"/>
      <c r="K310" s="159"/>
      <c r="L310" s="30"/>
      <c r="M310" s="217"/>
      <c r="N310" s="217"/>
      <c r="O310" s="217"/>
      <c r="P310" s="217"/>
      <c r="Q310" s="217"/>
      <c r="R310" s="217"/>
      <c r="S310" s="217"/>
      <c r="T310" s="217"/>
      <c r="U310" s="217"/>
      <c r="V310" s="217"/>
      <c r="W310" s="24"/>
      <c r="X310" s="3"/>
    </row>
    <row r="311" spans="1:24" ht="25.15" customHeight="1" x14ac:dyDescent="0.25">
      <c r="A311" s="3"/>
      <c r="B311" s="19" t="s">
        <v>318</v>
      </c>
      <c r="C311" s="25"/>
      <c r="D311" s="20"/>
      <c r="E311" s="28"/>
      <c r="F311" s="27"/>
      <c r="G311" s="28"/>
      <c r="H311" s="29"/>
      <c r="I311" s="158">
        <f t="shared" si="5"/>
        <v>0</v>
      </c>
      <c r="J311" s="21"/>
      <c r="K311" s="159"/>
      <c r="L311" s="30"/>
      <c r="M311" s="217"/>
      <c r="N311" s="217"/>
      <c r="O311" s="217"/>
      <c r="P311" s="217"/>
      <c r="Q311" s="217"/>
      <c r="R311" s="217"/>
      <c r="S311" s="217"/>
      <c r="T311" s="217"/>
      <c r="U311" s="217"/>
      <c r="V311" s="217"/>
      <c r="W311" s="24"/>
      <c r="X311" s="3"/>
    </row>
    <row r="312" spans="1:24" ht="25.15" customHeight="1" x14ac:dyDescent="0.25">
      <c r="A312" s="3"/>
      <c r="B312" s="19" t="s">
        <v>319</v>
      </c>
      <c r="C312" s="25"/>
      <c r="D312" s="20"/>
      <c r="E312" s="28"/>
      <c r="F312" s="27"/>
      <c r="G312" s="28"/>
      <c r="H312" s="29"/>
      <c r="I312" s="158">
        <f t="shared" si="5"/>
        <v>0</v>
      </c>
      <c r="J312" s="21"/>
      <c r="K312" s="159">
        <f>K305-S2</f>
        <v>66.199999999999875</v>
      </c>
      <c r="L312" s="30"/>
      <c r="M312" s="217"/>
      <c r="N312" s="217"/>
      <c r="O312" s="217"/>
      <c r="P312" s="217"/>
      <c r="Q312" s="217"/>
      <c r="R312" s="217"/>
      <c r="S312" s="217"/>
      <c r="T312" s="217"/>
      <c r="U312" s="217"/>
      <c r="V312" s="217"/>
      <c r="W312" s="24"/>
      <c r="X312" s="3"/>
    </row>
    <row r="313" spans="1:24" ht="25.15" customHeight="1" x14ac:dyDescent="0.25">
      <c r="A313" s="3"/>
      <c r="B313" s="19" t="s">
        <v>320</v>
      </c>
      <c r="C313" s="25"/>
      <c r="D313" s="20"/>
      <c r="E313" s="28"/>
      <c r="F313" s="27"/>
      <c r="G313" s="28"/>
      <c r="H313" s="29"/>
      <c r="I313" s="158">
        <f t="shared" si="5"/>
        <v>0</v>
      </c>
      <c r="J313" s="21"/>
      <c r="K313" s="159"/>
      <c r="L313" s="30"/>
      <c r="M313" s="217"/>
      <c r="N313" s="217"/>
      <c r="O313" s="217"/>
      <c r="P313" s="217"/>
      <c r="Q313" s="217"/>
      <c r="R313" s="217"/>
      <c r="S313" s="217"/>
      <c r="T313" s="217"/>
      <c r="U313" s="217"/>
      <c r="V313" s="217"/>
      <c r="W313" s="24"/>
      <c r="X313" s="3"/>
    </row>
    <row r="314" spans="1:24" ht="25.15" customHeight="1" x14ac:dyDescent="0.25">
      <c r="A314" s="3"/>
      <c r="B314" s="19" t="s">
        <v>321</v>
      </c>
      <c r="C314" s="25"/>
      <c r="D314" s="20"/>
      <c r="E314" s="28"/>
      <c r="F314" s="27"/>
      <c r="G314" s="28"/>
      <c r="H314" s="29"/>
      <c r="I314" s="158">
        <f t="shared" si="5"/>
        <v>0</v>
      </c>
      <c r="J314" s="21"/>
      <c r="K314" s="159"/>
      <c r="L314" s="30"/>
      <c r="M314" s="217"/>
      <c r="N314" s="217"/>
      <c r="O314" s="217"/>
      <c r="P314" s="217"/>
      <c r="Q314" s="217"/>
      <c r="R314" s="217"/>
      <c r="S314" s="217"/>
      <c r="T314" s="217"/>
      <c r="U314" s="217"/>
      <c r="V314" s="217"/>
      <c r="W314" s="24"/>
      <c r="X314" s="3"/>
    </row>
    <row r="315" spans="1:24" ht="25.15" customHeight="1" x14ac:dyDescent="0.25">
      <c r="A315" s="3"/>
      <c r="B315" s="19" t="s">
        <v>322</v>
      </c>
      <c r="C315" s="25"/>
      <c r="D315" s="20"/>
      <c r="E315" s="28"/>
      <c r="F315" s="27"/>
      <c r="G315" s="28"/>
      <c r="H315" s="29"/>
      <c r="I315" s="158">
        <f t="shared" si="5"/>
        <v>0</v>
      </c>
      <c r="J315" s="21"/>
      <c r="K315" s="159"/>
      <c r="L315" s="30"/>
      <c r="M315" s="217"/>
      <c r="N315" s="217"/>
      <c r="O315" s="217"/>
      <c r="P315" s="217"/>
      <c r="Q315" s="217"/>
      <c r="R315" s="217"/>
      <c r="S315" s="217"/>
      <c r="T315" s="217"/>
      <c r="U315" s="217"/>
      <c r="V315" s="217"/>
      <c r="W315" s="24"/>
      <c r="X315" s="3"/>
    </row>
    <row r="316" spans="1:24" ht="25.15" customHeight="1" x14ac:dyDescent="0.25">
      <c r="A316" s="3"/>
      <c r="B316" s="19" t="s">
        <v>323</v>
      </c>
      <c r="C316" s="25"/>
      <c r="D316" s="20"/>
      <c r="E316" s="28"/>
      <c r="F316" s="27"/>
      <c r="G316" s="28"/>
      <c r="H316" s="29"/>
      <c r="I316" s="158">
        <f t="shared" si="5"/>
        <v>0</v>
      </c>
      <c r="J316" s="21"/>
      <c r="K316" s="159"/>
      <c r="L316" s="30"/>
      <c r="M316" s="217"/>
      <c r="N316" s="217"/>
      <c r="O316" s="217"/>
      <c r="P316" s="217"/>
      <c r="Q316" s="217"/>
      <c r="R316" s="217"/>
      <c r="S316" s="217"/>
      <c r="T316" s="217"/>
      <c r="U316" s="217"/>
      <c r="V316" s="217"/>
      <c r="W316" s="24"/>
      <c r="X316" s="3"/>
    </row>
    <row r="317" spans="1:24" ht="25.15" customHeight="1" x14ac:dyDescent="0.25">
      <c r="A317" s="3"/>
      <c r="B317" s="19" t="s">
        <v>324</v>
      </c>
      <c r="C317" s="25"/>
      <c r="D317" s="20"/>
      <c r="E317" s="28"/>
      <c r="F317" s="27"/>
      <c r="G317" s="28"/>
      <c r="H317" s="29"/>
      <c r="I317" s="158">
        <f t="shared" si="5"/>
        <v>0</v>
      </c>
      <c r="J317" s="21"/>
      <c r="K317" s="159"/>
      <c r="L317" s="30"/>
      <c r="M317" s="217"/>
      <c r="N317" s="217"/>
      <c r="O317" s="217"/>
      <c r="P317" s="217"/>
      <c r="Q317" s="217"/>
      <c r="R317" s="217"/>
      <c r="S317" s="217"/>
      <c r="T317" s="217"/>
      <c r="U317" s="217"/>
      <c r="V317" s="217"/>
      <c r="W317" s="24"/>
      <c r="X317" s="3"/>
    </row>
    <row r="318" spans="1:24" ht="25.15" customHeight="1" x14ac:dyDescent="0.25">
      <c r="A318" s="3"/>
      <c r="B318" s="19" t="s">
        <v>325</v>
      </c>
      <c r="C318" s="25"/>
      <c r="D318" s="20"/>
      <c r="E318" s="28"/>
      <c r="F318" s="27"/>
      <c r="G318" s="28"/>
      <c r="H318" s="29"/>
      <c r="I318" s="158">
        <f t="shared" si="5"/>
        <v>0</v>
      </c>
      <c r="J318" s="21"/>
      <c r="K318" s="159"/>
      <c r="L318" s="30"/>
      <c r="M318" s="217"/>
      <c r="N318" s="217"/>
      <c r="O318" s="217"/>
      <c r="P318" s="217"/>
      <c r="Q318" s="217"/>
      <c r="R318" s="217"/>
      <c r="S318" s="217"/>
      <c r="T318" s="217"/>
      <c r="U318" s="217"/>
      <c r="V318" s="217"/>
      <c r="W318" s="24"/>
      <c r="X318" s="3"/>
    </row>
    <row r="319" spans="1:24" ht="25.15" customHeight="1" x14ac:dyDescent="0.25">
      <c r="A319" s="3"/>
      <c r="B319" s="19" t="s">
        <v>326</v>
      </c>
      <c r="C319" s="25"/>
      <c r="D319" s="20"/>
      <c r="E319" s="28"/>
      <c r="F319" s="27"/>
      <c r="G319" s="28"/>
      <c r="H319" s="29"/>
      <c r="I319" s="158">
        <f t="shared" si="5"/>
        <v>0</v>
      </c>
      <c r="J319" s="21"/>
      <c r="K319" s="159">
        <f>K312-S2</f>
        <v>65.749999999999872</v>
      </c>
      <c r="L319" s="30"/>
      <c r="M319" s="217"/>
      <c r="N319" s="217"/>
      <c r="O319" s="217"/>
      <c r="P319" s="217"/>
      <c r="Q319" s="217"/>
      <c r="R319" s="217"/>
      <c r="S319" s="217"/>
      <c r="T319" s="217"/>
      <c r="U319" s="217"/>
      <c r="V319" s="217"/>
      <c r="W319" s="24"/>
      <c r="X319" s="3"/>
    </row>
    <row r="320" spans="1:24" ht="25.15" customHeight="1" x14ac:dyDescent="0.25">
      <c r="A320" s="3"/>
      <c r="B320" s="19" t="s">
        <v>327</v>
      </c>
      <c r="C320" s="25"/>
      <c r="D320" s="20"/>
      <c r="E320" s="28"/>
      <c r="F320" s="27"/>
      <c r="G320" s="28"/>
      <c r="H320" s="29"/>
      <c r="I320" s="158">
        <f t="shared" si="5"/>
        <v>0</v>
      </c>
      <c r="J320" s="21"/>
      <c r="K320" s="159"/>
      <c r="L320" s="30"/>
      <c r="M320" s="217"/>
      <c r="N320" s="217"/>
      <c r="O320" s="217"/>
      <c r="P320" s="217"/>
      <c r="Q320" s="217"/>
      <c r="R320" s="217"/>
      <c r="S320" s="217"/>
      <c r="T320" s="217"/>
      <c r="U320" s="217"/>
      <c r="V320" s="217"/>
      <c r="W320" s="24"/>
      <c r="X320" s="3"/>
    </row>
    <row r="321" spans="1:24" ht="25.15" customHeight="1" x14ac:dyDescent="0.25">
      <c r="A321" s="3"/>
      <c r="B321" s="19" t="s">
        <v>328</v>
      </c>
      <c r="C321" s="25"/>
      <c r="D321" s="20"/>
      <c r="E321" s="28"/>
      <c r="F321" s="27"/>
      <c r="G321" s="28"/>
      <c r="H321" s="29"/>
      <c r="I321" s="158">
        <f t="shared" si="5"/>
        <v>0</v>
      </c>
      <c r="J321" s="21"/>
      <c r="K321" s="159"/>
      <c r="L321" s="30"/>
      <c r="M321" s="217"/>
      <c r="N321" s="217"/>
      <c r="O321" s="217"/>
      <c r="P321" s="217"/>
      <c r="Q321" s="217"/>
      <c r="R321" s="217"/>
      <c r="S321" s="217"/>
      <c r="T321" s="217"/>
      <c r="U321" s="217"/>
      <c r="V321" s="217"/>
      <c r="W321" s="24"/>
      <c r="X321" s="3"/>
    </row>
    <row r="322" spans="1:24" ht="25.15" customHeight="1" x14ac:dyDescent="0.25">
      <c r="A322" s="3"/>
      <c r="B322" s="19" t="s">
        <v>329</v>
      </c>
      <c r="C322" s="25"/>
      <c r="D322" s="20"/>
      <c r="E322" s="28"/>
      <c r="F322" s="27"/>
      <c r="G322" s="28"/>
      <c r="H322" s="29"/>
      <c r="I322" s="158">
        <f t="shared" si="5"/>
        <v>0</v>
      </c>
      <c r="J322" s="21"/>
      <c r="K322" s="159"/>
      <c r="L322" s="30"/>
      <c r="M322" s="217"/>
      <c r="N322" s="217"/>
      <c r="O322" s="217"/>
      <c r="P322" s="217"/>
      <c r="Q322" s="217"/>
      <c r="R322" s="217"/>
      <c r="S322" s="217"/>
      <c r="T322" s="217"/>
      <c r="U322" s="217"/>
      <c r="V322" s="217"/>
      <c r="W322" s="24"/>
      <c r="X322" s="3"/>
    </row>
    <row r="323" spans="1:24" ht="25.15" customHeight="1" x14ac:dyDescent="0.25">
      <c r="A323" s="3"/>
      <c r="B323" s="19" t="s">
        <v>330</v>
      </c>
      <c r="C323" s="25"/>
      <c r="D323" s="20"/>
      <c r="E323" s="28"/>
      <c r="F323" s="27"/>
      <c r="G323" s="28"/>
      <c r="H323" s="29"/>
      <c r="I323" s="158">
        <f t="shared" si="5"/>
        <v>0</v>
      </c>
      <c r="J323" s="21"/>
      <c r="K323" s="159"/>
      <c r="L323" s="30"/>
      <c r="M323" s="217"/>
      <c r="N323" s="217"/>
      <c r="O323" s="217"/>
      <c r="P323" s="217"/>
      <c r="Q323" s="217"/>
      <c r="R323" s="217"/>
      <c r="S323" s="217"/>
      <c r="T323" s="217"/>
      <c r="U323" s="217"/>
      <c r="V323" s="217"/>
      <c r="W323" s="24"/>
      <c r="X323" s="3"/>
    </row>
    <row r="324" spans="1:24" ht="25.15" customHeight="1" x14ac:dyDescent="0.25">
      <c r="A324" s="3"/>
      <c r="B324" s="19" t="s">
        <v>331</v>
      </c>
      <c r="C324" s="25"/>
      <c r="D324" s="20"/>
      <c r="E324" s="28"/>
      <c r="F324" s="27"/>
      <c r="G324" s="28"/>
      <c r="H324" s="29"/>
      <c r="I324" s="158">
        <f t="shared" si="5"/>
        <v>0</v>
      </c>
      <c r="J324" s="21"/>
      <c r="K324" s="159"/>
      <c r="L324" s="30"/>
      <c r="M324" s="217"/>
      <c r="N324" s="217"/>
      <c r="O324" s="217"/>
      <c r="P324" s="217"/>
      <c r="Q324" s="217"/>
      <c r="R324" s="217"/>
      <c r="S324" s="217"/>
      <c r="T324" s="217"/>
      <c r="U324" s="217"/>
      <c r="V324" s="217"/>
      <c r="W324" s="24"/>
      <c r="X324" s="3"/>
    </row>
    <row r="325" spans="1:24" ht="25.15" customHeight="1" x14ac:dyDescent="0.25">
      <c r="A325" s="3"/>
      <c r="B325" s="19" t="s">
        <v>332</v>
      </c>
      <c r="C325" s="25"/>
      <c r="D325" s="20"/>
      <c r="E325" s="28"/>
      <c r="F325" s="27"/>
      <c r="G325" s="28"/>
      <c r="H325" s="29"/>
      <c r="I325" s="158">
        <f t="shared" si="5"/>
        <v>0</v>
      </c>
      <c r="J325" s="21"/>
      <c r="K325" s="159"/>
      <c r="L325" s="30"/>
      <c r="M325" s="217"/>
      <c r="N325" s="217"/>
      <c r="O325" s="217"/>
      <c r="P325" s="217"/>
      <c r="Q325" s="217"/>
      <c r="R325" s="217"/>
      <c r="S325" s="217"/>
      <c r="T325" s="217"/>
      <c r="U325" s="217"/>
      <c r="V325" s="217"/>
      <c r="W325" s="24"/>
      <c r="X325" s="3"/>
    </row>
    <row r="326" spans="1:24" ht="25.15" customHeight="1" x14ac:dyDescent="0.25">
      <c r="A326" s="3"/>
      <c r="B326" s="19" t="s">
        <v>333</v>
      </c>
      <c r="C326" s="25"/>
      <c r="D326" s="20"/>
      <c r="E326" s="28"/>
      <c r="F326" s="27"/>
      <c r="G326" s="28"/>
      <c r="H326" s="29"/>
      <c r="I326" s="158">
        <f t="shared" si="5"/>
        <v>0</v>
      </c>
      <c r="J326" s="21"/>
      <c r="K326" s="159">
        <f>K319-S2</f>
        <v>65.299999999999869</v>
      </c>
      <c r="L326" s="30"/>
      <c r="M326" s="217"/>
      <c r="N326" s="217"/>
      <c r="O326" s="217"/>
      <c r="P326" s="217"/>
      <c r="Q326" s="217"/>
      <c r="R326" s="217"/>
      <c r="S326" s="217"/>
      <c r="T326" s="217"/>
      <c r="U326" s="217"/>
      <c r="V326" s="217"/>
      <c r="W326" s="24"/>
      <c r="X326" s="3"/>
    </row>
    <row r="327" spans="1:24" ht="25.15" customHeight="1" x14ac:dyDescent="0.25">
      <c r="A327" s="3"/>
      <c r="B327" s="19" t="s">
        <v>334</v>
      </c>
      <c r="C327" s="25"/>
      <c r="D327" s="20"/>
      <c r="E327" s="28"/>
      <c r="F327" s="27"/>
      <c r="G327" s="28"/>
      <c r="H327" s="29"/>
      <c r="I327" s="158">
        <f t="shared" si="5"/>
        <v>0</v>
      </c>
      <c r="J327" s="21"/>
      <c r="K327" s="159"/>
      <c r="L327" s="30"/>
      <c r="M327" s="217"/>
      <c r="N327" s="217"/>
      <c r="O327" s="217"/>
      <c r="P327" s="217"/>
      <c r="Q327" s="217"/>
      <c r="R327" s="217"/>
      <c r="S327" s="217"/>
      <c r="T327" s="217"/>
      <c r="U327" s="217"/>
      <c r="V327" s="217"/>
      <c r="W327" s="24"/>
      <c r="X327" s="3"/>
    </row>
    <row r="328" spans="1:24" ht="25.15" customHeight="1" x14ac:dyDescent="0.25">
      <c r="A328" s="3"/>
      <c r="B328" s="19" t="s">
        <v>335</v>
      </c>
      <c r="C328" s="25"/>
      <c r="D328" s="20"/>
      <c r="E328" s="28"/>
      <c r="F328" s="27"/>
      <c r="G328" s="28"/>
      <c r="H328" s="29"/>
      <c r="I328" s="158">
        <f t="shared" si="5"/>
        <v>0</v>
      </c>
      <c r="J328" s="21"/>
      <c r="K328" s="159"/>
      <c r="L328" s="30"/>
      <c r="M328" s="217"/>
      <c r="N328" s="217"/>
      <c r="O328" s="217"/>
      <c r="P328" s="217"/>
      <c r="Q328" s="217"/>
      <c r="R328" s="217"/>
      <c r="S328" s="217"/>
      <c r="T328" s="217"/>
      <c r="U328" s="217"/>
      <c r="V328" s="217"/>
      <c r="W328" s="24"/>
      <c r="X328" s="3"/>
    </row>
    <row r="329" spans="1:24" ht="25.15" customHeight="1" x14ac:dyDescent="0.25">
      <c r="A329" s="3"/>
      <c r="B329" s="19" t="s">
        <v>336</v>
      </c>
      <c r="C329" s="25"/>
      <c r="D329" s="20"/>
      <c r="E329" s="28"/>
      <c r="F329" s="27"/>
      <c r="G329" s="28"/>
      <c r="H329" s="29"/>
      <c r="I329" s="158">
        <f t="shared" si="5"/>
        <v>0</v>
      </c>
      <c r="J329" s="21"/>
      <c r="K329" s="159"/>
      <c r="L329" s="30"/>
      <c r="M329" s="217"/>
      <c r="N329" s="217"/>
      <c r="O329" s="217"/>
      <c r="P329" s="217"/>
      <c r="Q329" s="217"/>
      <c r="R329" s="217"/>
      <c r="S329" s="217"/>
      <c r="T329" s="217"/>
      <c r="U329" s="217"/>
      <c r="V329" s="217"/>
      <c r="W329" s="24"/>
      <c r="X329" s="3"/>
    </row>
    <row r="330" spans="1:24" ht="25.15" customHeight="1" x14ac:dyDescent="0.25">
      <c r="A330" s="3"/>
      <c r="B330" s="19" t="s">
        <v>337</v>
      </c>
      <c r="C330" s="25"/>
      <c r="D330" s="20"/>
      <c r="E330" s="28"/>
      <c r="F330" s="27"/>
      <c r="G330" s="28"/>
      <c r="H330" s="29"/>
      <c r="I330" s="158">
        <f t="shared" si="5"/>
        <v>0</v>
      </c>
      <c r="J330" s="21"/>
      <c r="K330" s="159"/>
      <c r="L330" s="30"/>
      <c r="M330" s="217"/>
      <c r="N330" s="217"/>
      <c r="O330" s="217"/>
      <c r="P330" s="217"/>
      <c r="Q330" s="217"/>
      <c r="R330" s="217"/>
      <c r="S330" s="217"/>
      <c r="T330" s="217"/>
      <c r="U330" s="217"/>
      <c r="V330" s="217"/>
      <c r="W330" s="24"/>
      <c r="X330" s="3"/>
    </row>
    <row r="331" spans="1:24" ht="25.15" customHeight="1" x14ac:dyDescent="0.25">
      <c r="A331" s="3"/>
      <c r="B331" s="19" t="s">
        <v>338</v>
      </c>
      <c r="C331" s="25"/>
      <c r="D331" s="20"/>
      <c r="E331" s="28"/>
      <c r="F331" s="27"/>
      <c r="G331" s="28"/>
      <c r="H331" s="29"/>
      <c r="I331" s="158">
        <f t="shared" si="5"/>
        <v>0</v>
      </c>
      <c r="J331" s="21"/>
      <c r="K331" s="159"/>
      <c r="L331" s="30"/>
      <c r="M331" s="217"/>
      <c r="N331" s="217"/>
      <c r="O331" s="217"/>
      <c r="P331" s="217"/>
      <c r="Q331" s="217"/>
      <c r="R331" s="217"/>
      <c r="S331" s="217"/>
      <c r="T331" s="217"/>
      <c r="U331" s="217"/>
      <c r="V331" s="217"/>
      <c r="W331" s="24"/>
      <c r="X331" s="3"/>
    </row>
    <row r="332" spans="1:24" ht="25.15" customHeight="1" x14ac:dyDescent="0.25">
      <c r="A332" s="3"/>
      <c r="B332" s="19" t="s">
        <v>339</v>
      </c>
      <c r="C332" s="25"/>
      <c r="D332" s="20"/>
      <c r="E332" s="28"/>
      <c r="F332" s="27"/>
      <c r="G332" s="28"/>
      <c r="H332" s="29"/>
      <c r="I332" s="158">
        <f t="shared" si="5"/>
        <v>0</v>
      </c>
      <c r="J332" s="21"/>
      <c r="K332" s="159"/>
      <c r="L332" s="30"/>
      <c r="M332" s="217"/>
      <c r="N332" s="217"/>
      <c r="O332" s="217"/>
      <c r="P332" s="217"/>
      <c r="Q332" s="217"/>
      <c r="R332" s="217"/>
      <c r="S332" s="217"/>
      <c r="T332" s="217"/>
      <c r="U332" s="217"/>
      <c r="V332" s="217"/>
      <c r="W332" s="24"/>
      <c r="X332" s="3"/>
    </row>
    <row r="333" spans="1:24" ht="25.15" customHeight="1" x14ac:dyDescent="0.25">
      <c r="A333" s="3"/>
      <c r="B333" s="19" t="s">
        <v>340</v>
      </c>
      <c r="C333" s="25"/>
      <c r="D333" s="20"/>
      <c r="E333" s="28"/>
      <c r="F333" s="27"/>
      <c r="G333" s="28"/>
      <c r="H333" s="29"/>
      <c r="I333" s="158">
        <f t="shared" si="5"/>
        <v>0</v>
      </c>
      <c r="J333" s="21"/>
      <c r="K333" s="159">
        <f>K326-S2</f>
        <v>64.849999999999866</v>
      </c>
      <c r="L333" s="30"/>
      <c r="M333" s="217"/>
      <c r="N333" s="217"/>
      <c r="O333" s="217"/>
      <c r="P333" s="217"/>
      <c r="Q333" s="217"/>
      <c r="R333" s="217"/>
      <c r="S333" s="217"/>
      <c r="T333" s="217"/>
      <c r="U333" s="217"/>
      <c r="V333" s="217"/>
      <c r="W333" s="24"/>
      <c r="X333" s="3"/>
    </row>
    <row r="334" spans="1:24" ht="25.15" customHeight="1" x14ac:dyDescent="0.25">
      <c r="A334" s="3"/>
      <c r="B334" s="19" t="s">
        <v>341</v>
      </c>
      <c r="C334" s="25"/>
      <c r="D334" s="20"/>
      <c r="E334" s="28"/>
      <c r="F334" s="27"/>
      <c r="G334" s="28"/>
      <c r="H334" s="29"/>
      <c r="I334" s="158">
        <f t="shared" si="5"/>
        <v>0</v>
      </c>
      <c r="J334" s="21"/>
      <c r="K334" s="159"/>
      <c r="L334" s="30"/>
      <c r="M334" s="217"/>
      <c r="N334" s="217"/>
      <c r="O334" s="217"/>
      <c r="P334" s="217"/>
      <c r="Q334" s="217"/>
      <c r="R334" s="217"/>
      <c r="S334" s="217"/>
      <c r="T334" s="217"/>
      <c r="U334" s="217"/>
      <c r="V334" s="217"/>
      <c r="W334" s="24"/>
      <c r="X334" s="3"/>
    </row>
    <row r="335" spans="1:24" ht="25.15" customHeight="1" x14ac:dyDescent="0.25">
      <c r="A335" s="3"/>
      <c r="B335" s="19" t="s">
        <v>342</v>
      </c>
      <c r="C335" s="25"/>
      <c r="D335" s="20"/>
      <c r="E335" s="28"/>
      <c r="F335" s="27"/>
      <c r="G335" s="28"/>
      <c r="H335" s="29"/>
      <c r="I335" s="158">
        <f t="shared" si="5"/>
        <v>0</v>
      </c>
      <c r="J335" s="21"/>
      <c r="K335" s="159"/>
      <c r="L335" s="30"/>
      <c r="M335" s="217"/>
      <c r="N335" s="217"/>
      <c r="O335" s="217"/>
      <c r="P335" s="217"/>
      <c r="Q335" s="217"/>
      <c r="R335" s="217"/>
      <c r="S335" s="217"/>
      <c r="T335" s="217"/>
      <c r="U335" s="217"/>
      <c r="V335" s="217"/>
      <c r="W335" s="24"/>
      <c r="X335" s="3"/>
    </row>
    <row r="336" spans="1:24" ht="25.15" customHeight="1" x14ac:dyDescent="0.25">
      <c r="A336" s="3"/>
      <c r="B336" s="19" t="s">
        <v>343</v>
      </c>
      <c r="C336" s="25"/>
      <c r="D336" s="20"/>
      <c r="E336" s="28"/>
      <c r="F336" s="27"/>
      <c r="G336" s="28"/>
      <c r="H336" s="29"/>
      <c r="I336" s="158">
        <f t="shared" si="5"/>
        <v>0</v>
      </c>
      <c r="J336" s="21"/>
      <c r="K336" s="159"/>
      <c r="L336" s="30"/>
      <c r="M336" s="217"/>
      <c r="N336" s="217"/>
      <c r="O336" s="217"/>
      <c r="P336" s="217"/>
      <c r="Q336" s="217"/>
      <c r="R336" s="217"/>
      <c r="S336" s="217"/>
      <c r="T336" s="217"/>
      <c r="U336" s="217"/>
      <c r="V336" s="217"/>
      <c r="W336" s="24"/>
      <c r="X336" s="3"/>
    </row>
    <row r="337" spans="1:24" ht="25.15" customHeight="1" x14ac:dyDescent="0.25">
      <c r="A337" s="3"/>
      <c r="B337" s="19" t="s">
        <v>344</v>
      </c>
      <c r="C337" s="25"/>
      <c r="D337" s="20"/>
      <c r="E337" s="28"/>
      <c r="F337" s="27"/>
      <c r="G337" s="28"/>
      <c r="H337" s="29"/>
      <c r="I337" s="158">
        <f t="shared" si="5"/>
        <v>0</v>
      </c>
      <c r="J337" s="21"/>
      <c r="K337" s="159"/>
      <c r="L337" s="30"/>
      <c r="M337" s="217"/>
      <c r="N337" s="217"/>
      <c r="O337" s="217"/>
      <c r="P337" s="217"/>
      <c r="Q337" s="217"/>
      <c r="R337" s="217"/>
      <c r="S337" s="217"/>
      <c r="T337" s="217"/>
      <c r="U337" s="217"/>
      <c r="V337" s="217"/>
      <c r="W337" s="24"/>
      <c r="X337" s="3"/>
    </row>
    <row r="338" spans="1:24" ht="25.15" customHeight="1" x14ac:dyDescent="0.25">
      <c r="A338" s="3"/>
      <c r="B338" s="19" t="s">
        <v>345</v>
      </c>
      <c r="C338" s="25"/>
      <c r="D338" s="20"/>
      <c r="E338" s="28"/>
      <c r="F338" s="27"/>
      <c r="G338" s="28"/>
      <c r="H338" s="29"/>
      <c r="I338" s="158">
        <f t="shared" si="5"/>
        <v>0</v>
      </c>
      <c r="J338" s="21"/>
      <c r="K338" s="159"/>
      <c r="L338" s="30"/>
      <c r="M338" s="217"/>
      <c r="N338" s="217"/>
      <c r="O338" s="217"/>
      <c r="P338" s="217"/>
      <c r="Q338" s="217"/>
      <c r="R338" s="217"/>
      <c r="S338" s="217"/>
      <c r="T338" s="217"/>
      <c r="U338" s="217"/>
      <c r="V338" s="217"/>
      <c r="W338" s="24"/>
      <c r="X338" s="3"/>
    </row>
    <row r="339" spans="1:24" ht="25.15" customHeight="1" x14ac:dyDescent="0.25">
      <c r="A339" s="3"/>
      <c r="B339" s="19" t="s">
        <v>346</v>
      </c>
      <c r="C339" s="25"/>
      <c r="D339" s="20"/>
      <c r="E339" s="28"/>
      <c r="F339" s="27"/>
      <c r="G339" s="28"/>
      <c r="H339" s="29"/>
      <c r="I339" s="158">
        <f t="shared" si="5"/>
        <v>0</v>
      </c>
      <c r="J339" s="21"/>
      <c r="K339" s="159"/>
      <c r="L339" s="30"/>
      <c r="M339" s="217"/>
      <c r="N339" s="217"/>
      <c r="O339" s="217"/>
      <c r="P339" s="217"/>
      <c r="Q339" s="217"/>
      <c r="R339" s="217"/>
      <c r="S339" s="217"/>
      <c r="T339" s="217"/>
      <c r="U339" s="217"/>
      <c r="V339" s="217"/>
      <c r="W339" s="24"/>
      <c r="X339" s="3"/>
    </row>
    <row r="340" spans="1:24" ht="25.15" customHeight="1" x14ac:dyDescent="0.25">
      <c r="A340" s="3"/>
      <c r="B340" s="19" t="s">
        <v>347</v>
      </c>
      <c r="C340" s="25"/>
      <c r="D340" s="20"/>
      <c r="E340" s="28"/>
      <c r="F340" s="27"/>
      <c r="G340" s="28"/>
      <c r="H340" s="29"/>
      <c r="I340" s="158">
        <f t="shared" si="5"/>
        <v>0</v>
      </c>
      <c r="J340" s="21"/>
      <c r="K340" s="159">
        <f>K333-S2</f>
        <v>64.399999999999864</v>
      </c>
      <c r="L340" s="30"/>
      <c r="M340" s="217"/>
      <c r="N340" s="217"/>
      <c r="O340" s="217"/>
      <c r="P340" s="217"/>
      <c r="Q340" s="217"/>
      <c r="R340" s="217"/>
      <c r="S340" s="217"/>
      <c r="T340" s="217"/>
      <c r="U340" s="217"/>
      <c r="V340" s="217"/>
      <c r="W340" s="24"/>
      <c r="X340" s="3"/>
    </row>
    <row r="341" spans="1:24" ht="25.15" customHeight="1" x14ac:dyDescent="0.25">
      <c r="A341" s="3"/>
      <c r="B341" s="19" t="s">
        <v>348</v>
      </c>
      <c r="C341" s="25"/>
      <c r="D341" s="20"/>
      <c r="E341" s="28"/>
      <c r="F341" s="27"/>
      <c r="G341" s="28"/>
      <c r="H341" s="29"/>
      <c r="I341" s="158">
        <f t="shared" si="5"/>
        <v>0</v>
      </c>
      <c r="J341" s="21"/>
      <c r="K341" s="159"/>
      <c r="L341" s="30"/>
      <c r="M341" s="217"/>
      <c r="N341" s="217"/>
      <c r="O341" s="217"/>
      <c r="P341" s="217"/>
      <c r="Q341" s="217"/>
      <c r="R341" s="217"/>
      <c r="S341" s="217"/>
      <c r="T341" s="217"/>
      <c r="U341" s="217"/>
      <c r="V341" s="217"/>
      <c r="W341" s="24"/>
      <c r="X341" s="3"/>
    </row>
    <row r="342" spans="1:24" ht="25.15" customHeight="1" x14ac:dyDescent="0.25">
      <c r="A342" s="3"/>
      <c r="B342" s="19" t="s">
        <v>349</v>
      </c>
      <c r="C342" s="25"/>
      <c r="D342" s="20"/>
      <c r="E342" s="28"/>
      <c r="F342" s="27"/>
      <c r="G342" s="28"/>
      <c r="H342" s="29"/>
      <c r="I342" s="158">
        <f t="shared" si="5"/>
        <v>0</v>
      </c>
      <c r="J342" s="21"/>
      <c r="K342" s="159"/>
      <c r="L342" s="30"/>
      <c r="M342" s="217"/>
      <c r="N342" s="217"/>
      <c r="O342" s="217"/>
      <c r="P342" s="217"/>
      <c r="Q342" s="217"/>
      <c r="R342" s="217"/>
      <c r="S342" s="217"/>
      <c r="T342" s="217"/>
      <c r="U342" s="217"/>
      <c r="V342" s="217"/>
      <c r="W342" s="24"/>
      <c r="X342" s="3"/>
    </row>
    <row r="343" spans="1:24" ht="25.15" customHeight="1" x14ac:dyDescent="0.25">
      <c r="A343" s="3"/>
      <c r="B343" s="19" t="s">
        <v>350</v>
      </c>
      <c r="C343" s="25"/>
      <c r="D343" s="20"/>
      <c r="E343" s="28"/>
      <c r="F343" s="27"/>
      <c r="G343" s="28"/>
      <c r="H343" s="29"/>
      <c r="I343" s="158">
        <f t="shared" si="5"/>
        <v>0</v>
      </c>
      <c r="J343" s="21"/>
      <c r="K343" s="159"/>
      <c r="L343" s="30"/>
      <c r="M343" s="217"/>
      <c r="N343" s="217"/>
      <c r="O343" s="217"/>
      <c r="P343" s="217"/>
      <c r="Q343" s="217"/>
      <c r="R343" s="217"/>
      <c r="S343" s="217"/>
      <c r="T343" s="217"/>
      <c r="U343" s="217"/>
      <c r="V343" s="217"/>
      <c r="W343" s="24"/>
      <c r="X343" s="3"/>
    </row>
    <row r="344" spans="1:24" ht="25.15" customHeight="1" x14ac:dyDescent="0.25">
      <c r="A344" s="3"/>
      <c r="B344" s="19" t="s">
        <v>351</v>
      </c>
      <c r="C344" s="25"/>
      <c r="D344" s="20"/>
      <c r="E344" s="28"/>
      <c r="F344" s="27"/>
      <c r="G344" s="28"/>
      <c r="H344" s="29"/>
      <c r="I344" s="158">
        <f t="shared" si="5"/>
        <v>0</v>
      </c>
      <c r="J344" s="21"/>
      <c r="K344" s="159"/>
      <c r="L344" s="30"/>
      <c r="M344" s="217"/>
      <c r="N344" s="217"/>
      <c r="O344" s="217"/>
      <c r="P344" s="217"/>
      <c r="Q344" s="217"/>
      <c r="R344" s="217"/>
      <c r="S344" s="217"/>
      <c r="T344" s="217"/>
      <c r="U344" s="217"/>
      <c r="V344" s="217"/>
      <c r="W344" s="24"/>
      <c r="X344" s="3"/>
    </row>
    <row r="345" spans="1:24" ht="25.15" customHeight="1" x14ac:dyDescent="0.25">
      <c r="A345" s="3"/>
      <c r="B345" s="19" t="s">
        <v>352</v>
      </c>
      <c r="C345" s="25"/>
      <c r="D345" s="20"/>
      <c r="E345" s="28"/>
      <c r="F345" s="27"/>
      <c r="G345" s="28"/>
      <c r="H345" s="29"/>
      <c r="I345" s="158">
        <f t="shared" si="5"/>
        <v>0</v>
      </c>
      <c r="J345" s="21"/>
      <c r="K345" s="159"/>
      <c r="L345" s="30"/>
      <c r="M345" s="217"/>
      <c r="N345" s="217"/>
      <c r="O345" s="217"/>
      <c r="P345" s="217"/>
      <c r="Q345" s="217"/>
      <c r="R345" s="217"/>
      <c r="S345" s="217"/>
      <c r="T345" s="217"/>
      <c r="U345" s="217"/>
      <c r="V345" s="217"/>
      <c r="W345" s="24"/>
      <c r="X345" s="3"/>
    </row>
    <row r="346" spans="1:24" ht="25.15" customHeight="1" x14ac:dyDescent="0.25">
      <c r="A346" s="3"/>
      <c r="B346" s="19" t="s">
        <v>353</v>
      </c>
      <c r="C346" s="25"/>
      <c r="D346" s="20"/>
      <c r="E346" s="28"/>
      <c r="F346" s="27"/>
      <c r="G346" s="28"/>
      <c r="H346" s="29"/>
      <c r="I346" s="158">
        <f t="shared" si="5"/>
        <v>0</v>
      </c>
      <c r="J346" s="21"/>
      <c r="K346" s="159"/>
      <c r="L346" s="30"/>
      <c r="M346" s="217"/>
      <c r="N346" s="217"/>
      <c r="O346" s="217"/>
      <c r="P346" s="217"/>
      <c r="Q346" s="217"/>
      <c r="R346" s="217"/>
      <c r="S346" s="217"/>
      <c r="T346" s="217"/>
      <c r="U346" s="217"/>
      <c r="V346" s="217"/>
      <c r="W346" s="24"/>
      <c r="X346" s="3"/>
    </row>
    <row r="347" spans="1:24" ht="25.15" customHeight="1" x14ac:dyDescent="0.25">
      <c r="A347" s="3"/>
      <c r="B347" s="19" t="s">
        <v>354</v>
      </c>
      <c r="C347" s="25"/>
      <c r="D347" s="20"/>
      <c r="E347" s="28"/>
      <c r="F347" s="27"/>
      <c r="G347" s="28"/>
      <c r="H347" s="29"/>
      <c r="I347" s="158">
        <f t="shared" si="5"/>
        <v>0</v>
      </c>
      <c r="J347" s="21"/>
      <c r="K347" s="159">
        <f>K340-S2</f>
        <v>63.949999999999861</v>
      </c>
      <c r="L347" s="30"/>
      <c r="M347" s="217"/>
      <c r="N347" s="217"/>
      <c r="O347" s="217"/>
      <c r="P347" s="217"/>
      <c r="Q347" s="217"/>
      <c r="R347" s="217"/>
      <c r="S347" s="217"/>
      <c r="T347" s="217"/>
      <c r="U347" s="217"/>
      <c r="V347" s="217"/>
      <c r="W347" s="24"/>
      <c r="X347" s="3"/>
    </row>
    <row r="348" spans="1:24" ht="25.15" customHeight="1" x14ac:dyDescent="0.25">
      <c r="A348" s="3"/>
      <c r="B348" s="19" t="s">
        <v>355</v>
      </c>
      <c r="C348" s="25"/>
      <c r="D348" s="20"/>
      <c r="E348" s="28"/>
      <c r="F348" s="27"/>
      <c r="G348" s="28"/>
      <c r="H348" s="29"/>
      <c r="I348" s="158">
        <f t="shared" si="5"/>
        <v>0</v>
      </c>
      <c r="J348" s="21"/>
      <c r="K348" s="159"/>
      <c r="L348" s="30"/>
      <c r="M348" s="217"/>
      <c r="N348" s="217"/>
      <c r="O348" s="217"/>
      <c r="P348" s="217"/>
      <c r="Q348" s="217"/>
      <c r="R348" s="217"/>
      <c r="S348" s="217"/>
      <c r="T348" s="217"/>
      <c r="U348" s="217"/>
      <c r="V348" s="217"/>
      <c r="W348" s="24"/>
      <c r="X348" s="3"/>
    </row>
    <row r="349" spans="1:24" ht="25.15" customHeight="1" x14ac:dyDescent="0.25">
      <c r="A349" s="3"/>
      <c r="B349" s="19" t="s">
        <v>356</v>
      </c>
      <c r="C349" s="25"/>
      <c r="D349" s="20"/>
      <c r="E349" s="28"/>
      <c r="F349" s="27"/>
      <c r="G349" s="28"/>
      <c r="H349" s="29"/>
      <c r="I349" s="158">
        <f t="shared" si="5"/>
        <v>0</v>
      </c>
      <c r="J349" s="21"/>
      <c r="K349" s="159"/>
      <c r="L349" s="30"/>
      <c r="M349" s="217"/>
      <c r="N349" s="217"/>
      <c r="O349" s="217"/>
      <c r="P349" s="217"/>
      <c r="Q349" s="217"/>
      <c r="R349" s="217"/>
      <c r="S349" s="217"/>
      <c r="T349" s="217"/>
      <c r="U349" s="217"/>
      <c r="V349" s="217"/>
      <c r="W349" s="24"/>
      <c r="X349" s="3"/>
    </row>
    <row r="350" spans="1:24" ht="25.15" customHeight="1" x14ac:dyDescent="0.25">
      <c r="A350" s="3"/>
      <c r="B350" s="19" t="s">
        <v>357</v>
      </c>
      <c r="C350" s="25"/>
      <c r="D350" s="20"/>
      <c r="E350" s="28"/>
      <c r="F350" s="27"/>
      <c r="G350" s="28"/>
      <c r="H350" s="29"/>
      <c r="I350" s="158">
        <f t="shared" si="5"/>
        <v>0</v>
      </c>
      <c r="J350" s="21"/>
      <c r="K350" s="159"/>
      <c r="L350" s="30"/>
      <c r="M350" s="217"/>
      <c r="N350" s="217"/>
      <c r="O350" s="217"/>
      <c r="P350" s="217"/>
      <c r="Q350" s="217"/>
      <c r="R350" s="217"/>
      <c r="S350" s="217"/>
      <c r="T350" s="217"/>
      <c r="U350" s="217"/>
      <c r="V350" s="217"/>
      <c r="W350" s="24"/>
      <c r="X350" s="3"/>
    </row>
    <row r="351" spans="1:24" ht="25.15" customHeight="1" x14ac:dyDescent="0.25">
      <c r="A351" s="3"/>
      <c r="B351" s="19" t="s">
        <v>358</v>
      </c>
      <c r="C351" s="25"/>
      <c r="D351" s="20"/>
      <c r="E351" s="28"/>
      <c r="F351" s="27"/>
      <c r="G351" s="28"/>
      <c r="H351" s="29"/>
      <c r="I351" s="158">
        <f t="shared" si="5"/>
        <v>0</v>
      </c>
      <c r="J351" s="21"/>
      <c r="K351" s="159"/>
      <c r="L351" s="30"/>
      <c r="M351" s="217"/>
      <c r="N351" s="217"/>
      <c r="O351" s="217"/>
      <c r="P351" s="217"/>
      <c r="Q351" s="217"/>
      <c r="R351" s="217"/>
      <c r="S351" s="217"/>
      <c r="T351" s="217"/>
      <c r="U351" s="217"/>
      <c r="V351" s="217"/>
      <c r="W351" s="24"/>
      <c r="X351" s="3"/>
    </row>
    <row r="352" spans="1:24" ht="25.15" customHeight="1" x14ac:dyDescent="0.25">
      <c r="A352" s="3"/>
      <c r="B352" s="19" t="s">
        <v>359</v>
      </c>
      <c r="C352" s="25"/>
      <c r="D352" s="20"/>
      <c r="E352" s="28"/>
      <c r="F352" s="27"/>
      <c r="G352" s="28"/>
      <c r="H352" s="29"/>
      <c r="I352" s="158">
        <f t="shared" si="5"/>
        <v>0</v>
      </c>
      <c r="J352" s="21"/>
      <c r="K352" s="159"/>
      <c r="L352" s="30"/>
      <c r="M352" s="217"/>
      <c r="N352" s="217"/>
      <c r="O352" s="217"/>
      <c r="P352" s="217"/>
      <c r="Q352" s="217"/>
      <c r="R352" s="217"/>
      <c r="S352" s="217"/>
      <c r="T352" s="217"/>
      <c r="U352" s="217"/>
      <c r="V352" s="217"/>
      <c r="W352" s="24"/>
      <c r="X352" s="3"/>
    </row>
    <row r="353" spans="1:24" ht="25.15" customHeight="1" x14ac:dyDescent="0.25">
      <c r="A353" s="3"/>
      <c r="B353" s="19" t="s">
        <v>360</v>
      </c>
      <c r="C353" s="25"/>
      <c r="D353" s="20"/>
      <c r="E353" s="28"/>
      <c r="F353" s="27"/>
      <c r="G353" s="28"/>
      <c r="H353" s="29"/>
      <c r="I353" s="158">
        <f t="shared" si="5"/>
        <v>0</v>
      </c>
      <c r="J353" s="21"/>
      <c r="K353" s="159"/>
      <c r="L353" s="30"/>
      <c r="M353" s="217"/>
      <c r="N353" s="217"/>
      <c r="O353" s="217"/>
      <c r="P353" s="217"/>
      <c r="Q353" s="217"/>
      <c r="R353" s="217"/>
      <c r="S353" s="217"/>
      <c r="T353" s="217"/>
      <c r="U353" s="217"/>
      <c r="V353" s="217"/>
      <c r="W353" s="24"/>
      <c r="X353" s="3"/>
    </row>
    <row r="354" spans="1:24" ht="25.15" customHeight="1" x14ac:dyDescent="0.25">
      <c r="A354" s="3"/>
      <c r="B354" s="19" t="s">
        <v>361</v>
      </c>
      <c r="C354" s="25"/>
      <c r="D354" s="20"/>
      <c r="E354" s="28"/>
      <c r="F354" s="27"/>
      <c r="G354" s="28"/>
      <c r="H354" s="29"/>
      <c r="I354" s="158">
        <f t="shared" si="5"/>
        <v>0</v>
      </c>
      <c r="J354" s="21"/>
      <c r="K354" s="159">
        <f>K347-S2</f>
        <v>63.499999999999858</v>
      </c>
      <c r="L354" s="30"/>
      <c r="M354" s="217"/>
      <c r="N354" s="217"/>
      <c r="O354" s="217"/>
      <c r="P354" s="217"/>
      <c r="Q354" s="217"/>
      <c r="R354" s="217"/>
      <c r="S354" s="217"/>
      <c r="T354" s="217"/>
      <c r="U354" s="217"/>
      <c r="V354" s="217"/>
      <c r="W354" s="24"/>
      <c r="X354" s="3"/>
    </row>
    <row r="355" spans="1:24" ht="25.15" customHeight="1" x14ac:dyDescent="0.25">
      <c r="A355" s="3"/>
      <c r="B355" s="19" t="s">
        <v>362</v>
      </c>
      <c r="C355" s="25"/>
      <c r="D355" s="20"/>
      <c r="E355" s="28"/>
      <c r="F355" s="27"/>
      <c r="G355" s="28"/>
      <c r="H355" s="29"/>
      <c r="I355" s="158">
        <f t="shared" si="5"/>
        <v>0</v>
      </c>
      <c r="J355" s="21"/>
      <c r="K355" s="159"/>
      <c r="L355" s="30"/>
      <c r="M355" s="217"/>
      <c r="N355" s="217"/>
      <c r="O355" s="217"/>
      <c r="P355" s="217"/>
      <c r="Q355" s="217"/>
      <c r="R355" s="217"/>
      <c r="S355" s="217"/>
      <c r="T355" s="217"/>
      <c r="U355" s="217"/>
      <c r="V355" s="217"/>
      <c r="W355" s="24"/>
      <c r="X355" s="3"/>
    </row>
    <row r="356" spans="1:24" ht="25.15" customHeight="1" x14ac:dyDescent="0.25">
      <c r="A356" s="3"/>
      <c r="B356" s="19" t="s">
        <v>363</v>
      </c>
      <c r="C356" s="25"/>
      <c r="D356" s="20"/>
      <c r="E356" s="28"/>
      <c r="F356" s="27"/>
      <c r="G356" s="28"/>
      <c r="H356" s="29"/>
      <c r="I356" s="158">
        <f t="shared" si="5"/>
        <v>0</v>
      </c>
      <c r="J356" s="21"/>
      <c r="K356" s="159"/>
      <c r="L356" s="30"/>
      <c r="M356" s="217"/>
      <c r="N356" s="217"/>
      <c r="O356" s="217"/>
      <c r="P356" s="217"/>
      <c r="Q356" s="217"/>
      <c r="R356" s="217"/>
      <c r="S356" s="217"/>
      <c r="T356" s="217"/>
      <c r="U356" s="217"/>
      <c r="V356" s="217"/>
      <c r="W356" s="24"/>
      <c r="X356" s="3"/>
    </row>
    <row r="357" spans="1:24" ht="25.15" customHeight="1" x14ac:dyDescent="0.25">
      <c r="A357" s="3"/>
      <c r="B357" s="19" t="s">
        <v>364</v>
      </c>
      <c r="C357" s="25"/>
      <c r="D357" s="20"/>
      <c r="E357" s="28"/>
      <c r="F357" s="27"/>
      <c r="G357" s="28"/>
      <c r="H357" s="29"/>
      <c r="I357" s="158">
        <f t="shared" si="5"/>
        <v>0</v>
      </c>
      <c r="J357" s="21"/>
      <c r="K357" s="159"/>
      <c r="L357" s="30"/>
      <c r="M357" s="217"/>
      <c r="N357" s="217"/>
      <c r="O357" s="217"/>
      <c r="P357" s="217"/>
      <c r="Q357" s="217"/>
      <c r="R357" s="217"/>
      <c r="S357" s="217"/>
      <c r="T357" s="217"/>
      <c r="U357" s="217"/>
      <c r="V357" s="217"/>
      <c r="W357" s="24"/>
      <c r="X357" s="3"/>
    </row>
    <row r="358" spans="1:24" ht="25.15" customHeight="1" x14ac:dyDescent="0.25">
      <c r="A358" s="3"/>
      <c r="B358" s="19" t="s">
        <v>365</v>
      </c>
      <c r="C358" s="25"/>
      <c r="D358" s="20"/>
      <c r="E358" s="28"/>
      <c r="F358" s="27"/>
      <c r="G358" s="28"/>
      <c r="H358" s="29"/>
      <c r="I358" s="158">
        <f t="shared" si="5"/>
        <v>0</v>
      </c>
      <c r="J358" s="21"/>
      <c r="K358" s="159"/>
      <c r="L358" s="30"/>
      <c r="M358" s="217"/>
      <c r="N358" s="217"/>
      <c r="O358" s="217"/>
      <c r="P358" s="217"/>
      <c r="Q358" s="217"/>
      <c r="R358" s="217"/>
      <c r="S358" s="217"/>
      <c r="T358" s="217"/>
      <c r="U358" s="217"/>
      <c r="V358" s="217"/>
      <c r="W358" s="24"/>
      <c r="X358" s="3"/>
    </row>
    <row r="359" spans="1:24" ht="25.15" customHeight="1" x14ac:dyDescent="0.25">
      <c r="A359" s="3"/>
      <c r="B359" s="19" t="s">
        <v>366</v>
      </c>
      <c r="C359" s="25"/>
      <c r="D359" s="20"/>
      <c r="E359" s="28"/>
      <c r="F359" s="27"/>
      <c r="G359" s="28"/>
      <c r="H359" s="29"/>
      <c r="I359" s="158">
        <f t="shared" si="5"/>
        <v>0</v>
      </c>
      <c r="J359" s="21"/>
      <c r="K359" s="159"/>
      <c r="L359" s="30"/>
      <c r="M359" s="217"/>
      <c r="N359" s="217"/>
      <c r="O359" s="217"/>
      <c r="P359" s="217"/>
      <c r="Q359" s="217"/>
      <c r="R359" s="217"/>
      <c r="S359" s="217"/>
      <c r="T359" s="217"/>
      <c r="U359" s="217"/>
      <c r="V359" s="217"/>
      <c r="W359" s="24"/>
      <c r="X359" s="3"/>
    </row>
    <row r="360" spans="1:24" ht="25.15" customHeight="1" x14ac:dyDescent="0.25">
      <c r="A360" s="3"/>
      <c r="B360" s="19" t="s">
        <v>367</v>
      </c>
      <c r="C360" s="25"/>
      <c r="D360" s="20"/>
      <c r="E360" s="28"/>
      <c r="F360" s="27"/>
      <c r="G360" s="28"/>
      <c r="H360" s="29"/>
      <c r="I360" s="158">
        <f t="shared" si="5"/>
        <v>0</v>
      </c>
      <c r="J360" s="21"/>
      <c r="K360" s="159"/>
      <c r="L360" s="30"/>
      <c r="M360" s="217"/>
      <c r="N360" s="217"/>
      <c r="O360" s="217"/>
      <c r="P360" s="217"/>
      <c r="Q360" s="217"/>
      <c r="R360" s="217"/>
      <c r="S360" s="217"/>
      <c r="T360" s="217"/>
      <c r="U360" s="217"/>
      <c r="V360" s="217"/>
      <c r="W360" s="24"/>
      <c r="X360" s="3"/>
    </row>
    <row r="361" spans="1:24" ht="25.15" customHeight="1" x14ac:dyDescent="0.25">
      <c r="A361" s="3"/>
      <c r="B361" s="19" t="s">
        <v>368</v>
      </c>
      <c r="C361" s="25"/>
      <c r="D361" s="20"/>
      <c r="E361" s="28"/>
      <c r="F361" s="27"/>
      <c r="G361" s="28"/>
      <c r="H361" s="29"/>
      <c r="I361" s="158">
        <f t="shared" ref="I361:I370" si="6">G360-E361</f>
        <v>0</v>
      </c>
      <c r="J361" s="21"/>
      <c r="K361" s="159">
        <f>K354-S2</f>
        <v>63.049999999999855</v>
      </c>
      <c r="L361" s="30"/>
      <c r="M361" s="217"/>
      <c r="N361" s="217"/>
      <c r="O361" s="217"/>
      <c r="P361" s="217"/>
      <c r="Q361" s="217"/>
      <c r="R361" s="217"/>
      <c r="S361" s="217"/>
      <c r="T361" s="217"/>
      <c r="U361" s="217"/>
      <c r="V361" s="217"/>
      <c r="W361" s="24"/>
      <c r="X361" s="3"/>
    </row>
    <row r="362" spans="1:24" ht="25.15" customHeight="1" x14ac:dyDescent="0.25">
      <c r="A362" s="3"/>
      <c r="B362" s="19" t="s">
        <v>369</v>
      </c>
      <c r="C362" s="25"/>
      <c r="D362" s="20"/>
      <c r="E362" s="28"/>
      <c r="F362" s="27"/>
      <c r="G362" s="28"/>
      <c r="H362" s="29"/>
      <c r="I362" s="158">
        <f t="shared" si="6"/>
        <v>0</v>
      </c>
      <c r="J362" s="21"/>
      <c r="K362" s="159"/>
      <c r="L362" s="30"/>
      <c r="M362" s="217"/>
      <c r="N362" s="217"/>
      <c r="O362" s="217"/>
      <c r="P362" s="217"/>
      <c r="Q362" s="217"/>
      <c r="R362" s="217"/>
      <c r="S362" s="217"/>
      <c r="T362" s="217"/>
      <c r="U362" s="217"/>
      <c r="V362" s="217"/>
      <c r="W362" s="24"/>
      <c r="X362" s="3"/>
    </row>
    <row r="363" spans="1:24" ht="25.15" customHeight="1" x14ac:dyDescent="0.25">
      <c r="A363" s="3"/>
      <c r="B363" s="19" t="s">
        <v>370</v>
      </c>
      <c r="C363" s="25"/>
      <c r="D363" s="20"/>
      <c r="E363" s="28"/>
      <c r="F363" s="27"/>
      <c r="G363" s="28"/>
      <c r="H363" s="29"/>
      <c r="I363" s="158">
        <f t="shared" si="6"/>
        <v>0</v>
      </c>
      <c r="J363" s="21"/>
      <c r="K363" s="159"/>
      <c r="L363" s="30"/>
      <c r="M363" s="217"/>
      <c r="N363" s="217"/>
      <c r="O363" s="217"/>
      <c r="P363" s="217"/>
      <c r="Q363" s="217"/>
      <c r="R363" s="217"/>
      <c r="S363" s="217"/>
      <c r="T363" s="217"/>
      <c r="U363" s="217"/>
      <c r="V363" s="217"/>
      <c r="W363" s="24"/>
      <c r="X363" s="3"/>
    </row>
    <row r="364" spans="1:24" ht="25.15" customHeight="1" x14ac:dyDescent="0.25">
      <c r="A364" s="3"/>
      <c r="B364" s="19" t="s">
        <v>371</v>
      </c>
      <c r="C364" s="25"/>
      <c r="D364" s="20"/>
      <c r="E364" s="28"/>
      <c r="F364" s="27"/>
      <c r="G364" s="28"/>
      <c r="H364" s="29"/>
      <c r="I364" s="158">
        <f t="shared" si="6"/>
        <v>0</v>
      </c>
      <c r="J364" s="21"/>
      <c r="K364" s="159"/>
      <c r="L364" s="30"/>
      <c r="M364" s="217"/>
      <c r="N364" s="217"/>
      <c r="O364" s="217"/>
      <c r="P364" s="217"/>
      <c r="Q364" s="217"/>
      <c r="R364" s="217"/>
      <c r="S364" s="217"/>
      <c r="T364" s="217"/>
      <c r="U364" s="217"/>
      <c r="V364" s="217"/>
      <c r="W364" s="24"/>
      <c r="X364" s="3"/>
    </row>
    <row r="365" spans="1:24" ht="25.15" customHeight="1" x14ac:dyDescent="0.25">
      <c r="A365" s="3"/>
      <c r="B365" s="19" t="s">
        <v>372</v>
      </c>
      <c r="C365" s="25"/>
      <c r="D365" s="20"/>
      <c r="E365" s="28"/>
      <c r="F365" s="27"/>
      <c r="G365" s="28"/>
      <c r="H365" s="29"/>
      <c r="I365" s="158">
        <f t="shared" si="6"/>
        <v>0</v>
      </c>
      <c r="J365" s="21"/>
      <c r="K365" s="159"/>
      <c r="L365" s="30"/>
      <c r="M365" s="217"/>
      <c r="N365" s="217"/>
      <c r="O365" s="217"/>
      <c r="P365" s="217"/>
      <c r="Q365" s="217"/>
      <c r="R365" s="217"/>
      <c r="S365" s="217"/>
      <c r="T365" s="217"/>
      <c r="U365" s="217"/>
      <c r="V365" s="217"/>
      <c r="W365" s="24"/>
      <c r="X365" s="3"/>
    </row>
    <row r="366" spans="1:24" ht="25.15" customHeight="1" x14ac:dyDescent="0.25">
      <c r="A366" s="3"/>
      <c r="B366" s="19" t="s">
        <v>373</v>
      </c>
      <c r="C366" s="25"/>
      <c r="D366" s="20"/>
      <c r="E366" s="28"/>
      <c r="F366" s="27"/>
      <c r="G366" s="28"/>
      <c r="H366" s="29"/>
      <c r="I366" s="158">
        <f t="shared" si="6"/>
        <v>0</v>
      </c>
      <c r="J366" s="21"/>
      <c r="K366" s="159"/>
      <c r="L366" s="30"/>
      <c r="M366" s="217"/>
      <c r="N366" s="217"/>
      <c r="O366" s="217"/>
      <c r="P366" s="217"/>
      <c r="Q366" s="217"/>
      <c r="R366" s="217"/>
      <c r="S366" s="217"/>
      <c r="T366" s="217"/>
      <c r="U366" s="217"/>
      <c r="V366" s="217"/>
      <c r="W366" s="24"/>
      <c r="X366" s="3"/>
    </row>
    <row r="367" spans="1:24" ht="25.15" customHeight="1" x14ac:dyDescent="0.25">
      <c r="A367" s="3"/>
      <c r="B367" s="19" t="s">
        <v>374</v>
      </c>
      <c r="C367" s="25"/>
      <c r="D367" s="20"/>
      <c r="E367" s="28"/>
      <c r="F367" s="27"/>
      <c r="G367" s="28"/>
      <c r="H367" s="29"/>
      <c r="I367" s="158">
        <f t="shared" si="6"/>
        <v>0</v>
      </c>
      <c r="J367" s="21"/>
      <c r="K367" s="159"/>
      <c r="L367" s="30"/>
      <c r="M367" s="217"/>
      <c r="N367" s="217"/>
      <c r="O367" s="217"/>
      <c r="P367" s="217"/>
      <c r="Q367" s="217"/>
      <c r="R367" s="217"/>
      <c r="S367" s="217"/>
      <c r="T367" s="217"/>
      <c r="U367" s="217"/>
      <c r="V367" s="217"/>
      <c r="W367" s="24"/>
      <c r="X367" s="3"/>
    </row>
    <row r="368" spans="1:24" ht="25.15" customHeight="1" x14ac:dyDescent="0.25">
      <c r="A368" s="3"/>
      <c r="B368" s="19" t="s">
        <v>375</v>
      </c>
      <c r="C368" s="25"/>
      <c r="D368" s="20"/>
      <c r="E368" s="28"/>
      <c r="F368" s="27"/>
      <c r="G368" s="28"/>
      <c r="H368" s="29"/>
      <c r="I368" s="158">
        <f t="shared" si="6"/>
        <v>0</v>
      </c>
      <c r="J368" s="21"/>
      <c r="K368" s="159">
        <f>K361-S2</f>
        <v>62.599999999999852</v>
      </c>
      <c r="L368" s="30"/>
      <c r="M368" s="217"/>
      <c r="N368" s="217"/>
      <c r="O368" s="217"/>
      <c r="P368" s="217"/>
      <c r="Q368" s="217"/>
      <c r="R368" s="217"/>
      <c r="S368" s="217"/>
      <c r="T368" s="217"/>
      <c r="U368" s="217"/>
      <c r="V368" s="217"/>
      <c r="W368" s="24"/>
      <c r="X368" s="3"/>
    </row>
    <row r="369" spans="1:24" ht="25.15" customHeight="1" x14ac:dyDescent="0.25">
      <c r="A369" s="3"/>
      <c r="B369" s="19" t="s">
        <v>376</v>
      </c>
      <c r="C369" s="25"/>
      <c r="D369" s="20"/>
      <c r="E369" s="28"/>
      <c r="F369" s="27"/>
      <c r="G369" s="28"/>
      <c r="H369" s="29"/>
      <c r="I369" s="158">
        <f t="shared" si="6"/>
        <v>0</v>
      </c>
      <c r="J369" s="21"/>
      <c r="K369" s="159"/>
      <c r="L369" s="30"/>
      <c r="M369" s="217"/>
      <c r="N369" s="217"/>
      <c r="O369" s="217"/>
      <c r="P369" s="217"/>
      <c r="Q369" s="217"/>
      <c r="R369" s="217"/>
      <c r="S369" s="217"/>
      <c r="T369" s="217"/>
      <c r="U369" s="217"/>
      <c r="V369" s="217"/>
      <c r="W369" s="24"/>
      <c r="X369" s="3"/>
    </row>
    <row r="370" spans="1:24" ht="25.15" customHeight="1" x14ac:dyDescent="0.25">
      <c r="A370" s="3"/>
      <c r="B370" s="19" t="s">
        <v>377</v>
      </c>
      <c r="C370" s="25"/>
      <c r="D370" s="20"/>
      <c r="E370" s="28"/>
      <c r="F370" s="27"/>
      <c r="G370" s="28"/>
      <c r="H370" s="29"/>
      <c r="I370" s="158">
        <f t="shared" si="6"/>
        <v>0</v>
      </c>
      <c r="J370" s="21"/>
      <c r="K370" s="159"/>
      <c r="L370" s="30"/>
      <c r="M370" s="217"/>
      <c r="N370" s="217"/>
      <c r="O370" s="217"/>
      <c r="P370" s="217"/>
      <c r="Q370" s="217"/>
      <c r="R370" s="217"/>
      <c r="S370" s="217"/>
      <c r="T370" s="217"/>
      <c r="U370" s="217"/>
      <c r="V370" s="217"/>
      <c r="W370" s="24"/>
      <c r="X370" s="3"/>
    </row>
    <row r="371" spans="1:24" ht="25.15" customHeight="1" x14ac:dyDescent="0.25">
      <c r="A371" s="3"/>
      <c r="B371" s="33"/>
      <c r="C371" s="34"/>
      <c r="D371" s="34"/>
      <c r="E371" s="35"/>
      <c r="F371" s="34"/>
      <c r="G371" s="34"/>
      <c r="H371" s="34"/>
      <c r="I371" s="34"/>
      <c r="J371" s="34"/>
      <c r="K371" s="36"/>
      <c r="L371" s="34"/>
      <c r="M371" s="34"/>
      <c r="N371" s="34"/>
      <c r="O371" s="34"/>
      <c r="P371" s="34"/>
      <c r="Q371" s="34"/>
      <c r="R371" s="34"/>
      <c r="S371" s="34"/>
      <c r="T371" s="34"/>
      <c r="U371" s="34"/>
      <c r="V371" s="34"/>
      <c r="W371" s="24"/>
      <c r="X371" s="3"/>
    </row>
    <row r="372" spans="1:24" x14ac:dyDescent="0.25">
      <c r="A372" s="220"/>
      <c r="B372" s="220"/>
      <c r="C372" s="220"/>
      <c r="D372" s="220"/>
      <c r="E372" s="220"/>
      <c r="F372" s="220"/>
      <c r="G372" s="220"/>
      <c r="H372" s="220"/>
      <c r="I372" s="220"/>
      <c r="J372" s="220"/>
      <c r="K372" s="220"/>
      <c r="L372" s="220"/>
      <c r="M372" s="220"/>
      <c r="N372" s="220"/>
      <c r="O372" s="220"/>
      <c r="P372" s="220"/>
      <c r="Q372" s="220"/>
      <c r="R372" s="220"/>
      <c r="S372" s="220"/>
      <c r="T372" s="220"/>
      <c r="U372" s="220"/>
      <c r="V372" s="220"/>
      <c r="W372" s="220"/>
      <c r="X372" s="220"/>
    </row>
  </sheetData>
  <sheetProtection password="E10E" sheet="1" objects="1" scenarios="1"/>
  <mergeCells count="372">
    <mergeCell ref="M369:V369"/>
    <mergeCell ref="M370:V370"/>
    <mergeCell ref="A372:X372"/>
    <mergeCell ref="M360:V360"/>
    <mergeCell ref="M361:V361"/>
    <mergeCell ref="M362:V362"/>
    <mergeCell ref="M363:V363"/>
    <mergeCell ref="M364:V364"/>
    <mergeCell ref="M365:V365"/>
    <mergeCell ref="M366:V366"/>
    <mergeCell ref="M367:V367"/>
    <mergeCell ref="M368:V368"/>
    <mergeCell ref="M351:V351"/>
    <mergeCell ref="M352:V352"/>
    <mergeCell ref="M353:V353"/>
    <mergeCell ref="M354:V354"/>
    <mergeCell ref="M355:V355"/>
    <mergeCell ref="M356:V356"/>
    <mergeCell ref="M357:V357"/>
    <mergeCell ref="M358:V358"/>
    <mergeCell ref="M359:V359"/>
    <mergeCell ref="M342:V342"/>
    <mergeCell ref="M343:V343"/>
    <mergeCell ref="M344:V344"/>
    <mergeCell ref="M345:V345"/>
    <mergeCell ref="M346:V346"/>
    <mergeCell ref="M347:V347"/>
    <mergeCell ref="M348:V348"/>
    <mergeCell ref="M349:V349"/>
    <mergeCell ref="M350:V350"/>
    <mergeCell ref="M333:V333"/>
    <mergeCell ref="M334:V334"/>
    <mergeCell ref="M335:V335"/>
    <mergeCell ref="M336:V336"/>
    <mergeCell ref="M337:V337"/>
    <mergeCell ref="M338:V338"/>
    <mergeCell ref="M339:V339"/>
    <mergeCell ref="M340:V340"/>
    <mergeCell ref="M341:V341"/>
    <mergeCell ref="M324:V324"/>
    <mergeCell ref="M325:V325"/>
    <mergeCell ref="M326:V326"/>
    <mergeCell ref="M327:V327"/>
    <mergeCell ref="M328:V328"/>
    <mergeCell ref="M329:V329"/>
    <mergeCell ref="M330:V330"/>
    <mergeCell ref="M331:V331"/>
    <mergeCell ref="M332:V332"/>
    <mergeCell ref="M315:V315"/>
    <mergeCell ref="M316:V316"/>
    <mergeCell ref="M317:V317"/>
    <mergeCell ref="M318:V318"/>
    <mergeCell ref="M319:V319"/>
    <mergeCell ref="M320:V320"/>
    <mergeCell ref="M321:V321"/>
    <mergeCell ref="M322:V322"/>
    <mergeCell ref="M323:V323"/>
    <mergeCell ref="M306:V306"/>
    <mergeCell ref="M307:V307"/>
    <mergeCell ref="M308:V308"/>
    <mergeCell ref="M309:V309"/>
    <mergeCell ref="M310:V310"/>
    <mergeCell ref="M311:V311"/>
    <mergeCell ref="M312:V312"/>
    <mergeCell ref="M313:V313"/>
    <mergeCell ref="M314:V314"/>
    <mergeCell ref="M297:V297"/>
    <mergeCell ref="M298:V298"/>
    <mergeCell ref="M299:V299"/>
    <mergeCell ref="M300:V300"/>
    <mergeCell ref="M301:V301"/>
    <mergeCell ref="M302:V302"/>
    <mergeCell ref="M303:V303"/>
    <mergeCell ref="M304:V304"/>
    <mergeCell ref="M305:V305"/>
    <mergeCell ref="M288:V288"/>
    <mergeCell ref="M289:V289"/>
    <mergeCell ref="M290:V290"/>
    <mergeCell ref="M291:V291"/>
    <mergeCell ref="M292:V292"/>
    <mergeCell ref="M293:V293"/>
    <mergeCell ref="M294:V294"/>
    <mergeCell ref="M295:V295"/>
    <mergeCell ref="M296:V296"/>
    <mergeCell ref="M279:V279"/>
    <mergeCell ref="M280:V280"/>
    <mergeCell ref="M281:V281"/>
    <mergeCell ref="M282:V282"/>
    <mergeCell ref="M283:V283"/>
    <mergeCell ref="M284:V284"/>
    <mergeCell ref="M285:V285"/>
    <mergeCell ref="M286:V286"/>
    <mergeCell ref="M287:V287"/>
    <mergeCell ref="M270:V270"/>
    <mergeCell ref="M271:V271"/>
    <mergeCell ref="M272:V272"/>
    <mergeCell ref="M273:V273"/>
    <mergeCell ref="M274:V274"/>
    <mergeCell ref="M275:V275"/>
    <mergeCell ref="M276:V276"/>
    <mergeCell ref="M277:V277"/>
    <mergeCell ref="M278:V278"/>
    <mergeCell ref="M261:V261"/>
    <mergeCell ref="M262:V262"/>
    <mergeCell ref="M263:V263"/>
    <mergeCell ref="M264:V264"/>
    <mergeCell ref="M265:V265"/>
    <mergeCell ref="M266:V266"/>
    <mergeCell ref="M267:V267"/>
    <mergeCell ref="M268:V268"/>
    <mergeCell ref="M269:V269"/>
    <mergeCell ref="M252:V252"/>
    <mergeCell ref="M253:V253"/>
    <mergeCell ref="M254:V254"/>
    <mergeCell ref="M255:V255"/>
    <mergeCell ref="M256:V256"/>
    <mergeCell ref="M257:V257"/>
    <mergeCell ref="M258:V258"/>
    <mergeCell ref="M259:V259"/>
    <mergeCell ref="M260:V260"/>
    <mergeCell ref="M243:V243"/>
    <mergeCell ref="M244:V244"/>
    <mergeCell ref="M245:V245"/>
    <mergeCell ref="M246:V246"/>
    <mergeCell ref="M247:V247"/>
    <mergeCell ref="M248:V248"/>
    <mergeCell ref="M249:V249"/>
    <mergeCell ref="M250:V250"/>
    <mergeCell ref="M251:V251"/>
    <mergeCell ref="M234:V234"/>
    <mergeCell ref="M235:V235"/>
    <mergeCell ref="M236:V236"/>
    <mergeCell ref="M237:V237"/>
    <mergeCell ref="M238:V238"/>
    <mergeCell ref="M239:V239"/>
    <mergeCell ref="M240:V240"/>
    <mergeCell ref="M241:V241"/>
    <mergeCell ref="M242:V242"/>
    <mergeCell ref="M225:V225"/>
    <mergeCell ref="M226:V226"/>
    <mergeCell ref="M227:V227"/>
    <mergeCell ref="M228:V228"/>
    <mergeCell ref="M229:V229"/>
    <mergeCell ref="M230:V230"/>
    <mergeCell ref="M231:V231"/>
    <mergeCell ref="M232:V232"/>
    <mergeCell ref="M233:V233"/>
    <mergeCell ref="M216:V216"/>
    <mergeCell ref="M217:V217"/>
    <mergeCell ref="M218:V218"/>
    <mergeCell ref="M219:V219"/>
    <mergeCell ref="M220:V220"/>
    <mergeCell ref="M221:V221"/>
    <mergeCell ref="M222:V222"/>
    <mergeCell ref="M223:V223"/>
    <mergeCell ref="M224:V224"/>
    <mergeCell ref="M207:V207"/>
    <mergeCell ref="M208:V208"/>
    <mergeCell ref="M209:V209"/>
    <mergeCell ref="M210:V210"/>
    <mergeCell ref="M211:V211"/>
    <mergeCell ref="M212:V212"/>
    <mergeCell ref="M213:V213"/>
    <mergeCell ref="M214:V214"/>
    <mergeCell ref="M215:V215"/>
    <mergeCell ref="M198:V198"/>
    <mergeCell ref="M199:V199"/>
    <mergeCell ref="M200:V200"/>
    <mergeCell ref="M201:V201"/>
    <mergeCell ref="M202:V202"/>
    <mergeCell ref="M203:V203"/>
    <mergeCell ref="M204:V204"/>
    <mergeCell ref="M205:V205"/>
    <mergeCell ref="M206:V206"/>
    <mergeCell ref="M189:V189"/>
    <mergeCell ref="M190:V190"/>
    <mergeCell ref="M191:V191"/>
    <mergeCell ref="M192:V192"/>
    <mergeCell ref="M193:V193"/>
    <mergeCell ref="M194:V194"/>
    <mergeCell ref="M195:V195"/>
    <mergeCell ref="M196:V196"/>
    <mergeCell ref="M197:V197"/>
    <mergeCell ref="M180:V180"/>
    <mergeCell ref="M181:V181"/>
    <mergeCell ref="M182:V182"/>
    <mergeCell ref="M183:V183"/>
    <mergeCell ref="M184:V184"/>
    <mergeCell ref="M185:V185"/>
    <mergeCell ref="M186:V186"/>
    <mergeCell ref="M187:V187"/>
    <mergeCell ref="M188:V188"/>
    <mergeCell ref="M171:V171"/>
    <mergeCell ref="M172:V172"/>
    <mergeCell ref="M173:V173"/>
    <mergeCell ref="M174:V174"/>
    <mergeCell ref="M175:V175"/>
    <mergeCell ref="M176:V176"/>
    <mergeCell ref="M177:V177"/>
    <mergeCell ref="M178:V178"/>
    <mergeCell ref="M179:V179"/>
    <mergeCell ref="M162:V162"/>
    <mergeCell ref="M163:V163"/>
    <mergeCell ref="M164:V164"/>
    <mergeCell ref="M165:V165"/>
    <mergeCell ref="M166:V166"/>
    <mergeCell ref="M167:V167"/>
    <mergeCell ref="M168:V168"/>
    <mergeCell ref="M169:V169"/>
    <mergeCell ref="M170:V170"/>
    <mergeCell ref="M153:V153"/>
    <mergeCell ref="M154:V154"/>
    <mergeCell ref="M155:V155"/>
    <mergeCell ref="M156:V156"/>
    <mergeCell ref="M157:V157"/>
    <mergeCell ref="M158:V158"/>
    <mergeCell ref="M159:V159"/>
    <mergeCell ref="M160:V160"/>
    <mergeCell ref="M161:V161"/>
    <mergeCell ref="M144:V144"/>
    <mergeCell ref="M145:V145"/>
    <mergeCell ref="M146:V146"/>
    <mergeCell ref="M147:V147"/>
    <mergeCell ref="M148:V148"/>
    <mergeCell ref="M149:V149"/>
    <mergeCell ref="M150:V150"/>
    <mergeCell ref="M151:V151"/>
    <mergeCell ref="M152:V152"/>
    <mergeCell ref="M135:V135"/>
    <mergeCell ref="M136:V136"/>
    <mergeCell ref="M137:V137"/>
    <mergeCell ref="M138:V138"/>
    <mergeCell ref="M139:V139"/>
    <mergeCell ref="M140:V140"/>
    <mergeCell ref="M141:V141"/>
    <mergeCell ref="M142:V142"/>
    <mergeCell ref="M143:V143"/>
    <mergeCell ref="M126:V126"/>
    <mergeCell ref="M127:V127"/>
    <mergeCell ref="M128:V128"/>
    <mergeCell ref="M129:V129"/>
    <mergeCell ref="M130:V130"/>
    <mergeCell ref="M131:V131"/>
    <mergeCell ref="M132:V132"/>
    <mergeCell ref="M133:V133"/>
    <mergeCell ref="M134:V134"/>
    <mergeCell ref="M117:V117"/>
    <mergeCell ref="M118:V118"/>
    <mergeCell ref="M119:V119"/>
    <mergeCell ref="M120:V120"/>
    <mergeCell ref="M121:V121"/>
    <mergeCell ref="M122:V122"/>
    <mergeCell ref="M123:V123"/>
    <mergeCell ref="M124:V124"/>
    <mergeCell ref="M125:V125"/>
    <mergeCell ref="M108:V108"/>
    <mergeCell ref="M109:V109"/>
    <mergeCell ref="M110:V110"/>
    <mergeCell ref="M111:V111"/>
    <mergeCell ref="M112:V112"/>
    <mergeCell ref="M113:V113"/>
    <mergeCell ref="M114:V114"/>
    <mergeCell ref="M115:V115"/>
    <mergeCell ref="M116:V116"/>
    <mergeCell ref="M99:V99"/>
    <mergeCell ref="M100:V100"/>
    <mergeCell ref="M101:V101"/>
    <mergeCell ref="M102:V102"/>
    <mergeCell ref="M103:V103"/>
    <mergeCell ref="M104:V104"/>
    <mergeCell ref="M105:V105"/>
    <mergeCell ref="M106:V106"/>
    <mergeCell ref="M107:V107"/>
    <mergeCell ref="M90:V90"/>
    <mergeCell ref="M91:V91"/>
    <mergeCell ref="M92:V92"/>
    <mergeCell ref="M93:V93"/>
    <mergeCell ref="M94:V94"/>
    <mergeCell ref="M95:V95"/>
    <mergeCell ref="M96:V96"/>
    <mergeCell ref="M97:V97"/>
    <mergeCell ref="M98:V98"/>
    <mergeCell ref="M81:V81"/>
    <mergeCell ref="M82:V82"/>
    <mergeCell ref="M83:V83"/>
    <mergeCell ref="M84:V84"/>
    <mergeCell ref="M85:V85"/>
    <mergeCell ref="M86:V86"/>
    <mergeCell ref="M87:V87"/>
    <mergeCell ref="M88:V88"/>
    <mergeCell ref="M89:V89"/>
    <mergeCell ref="M72:V72"/>
    <mergeCell ref="M73:V73"/>
    <mergeCell ref="M74:V74"/>
    <mergeCell ref="M75:V75"/>
    <mergeCell ref="M76:V76"/>
    <mergeCell ref="M77:V77"/>
    <mergeCell ref="M78:V78"/>
    <mergeCell ref="M79:V79"/>
    <mergeCell ref="M80:V80"/>
    <mergeCell ref="M63:V63"/>
    <mergeCell ref="M64:V64"/>
    <mergeCell ref="M65:V65"/>
    <mergeCell ref="M66:V66"/>
    <mergeCell ref="M67:V67"/>
    <mergeCell ref="M68:V68"/>
    <mergeCell ref="M69:V69"/>
    <mergeCell ref="M70:V70"/>
    <mergeCell ref="M71:V71"/>
    <mergeCell ref="M54:V54"/>
    <mergeCell ref="M55:V55"/>
    <mergeCell ref="M56:V56"/>
    <mergeCell ref="M57:V57"/>
    <mergeCell ref="M58:V58"/>
    <mergeCell ref="M59:V59"/>
    <mergeCell ref="M60:V60"/>
    <mergeCell ref="M61:V61"/>
    <mergeCell ref="M62:V62"/>
    <mergeCell ref="M45:V45"/>
    <mergeCell ref="M46:V46"/>
    <mergeCell ref="M47:V47"/>
    <mergeCell ref="M48:V48"/>
    <mergeCell ref="M49:V49"/>
    <mergeCell ref="M50:V50"/>
    <mergeCell ref="M51:V51"/>
    <mergeCell ref="M52:V52"/>
    <mergeCell ref="M53:V53"/>
    <mergeCell ref="M36:V36"/>
    <mergeCell ref="M37:V37"/>
    <mergeCell ref="M38:V38"/>
    <mergeCell ref="M39:V39"/>
    <mergeCell ref="M40:V40"/>
    <mergeCell ref="M41:V41"/>
    <mergeCell ref="M42:V42"/>
    <mergeCell ref="M43:V43"/>
    <mergeCell ref="M44:V44"/>
    <mergeCell ref="M27:V27"/>
    <mergeCell ref="M28:V28"/>
    <mergeCell ref="M29:V29"/>
    <mergeCell ref="M30:V30"/>
    <mergeCell ref="M31:V31"/>
    <mergeCell ref="M32:V32"/>
    <mergeCell ref="M33:V33"/>
    <mergeCell ref="M34:V34"/>
    <mergeCell ref="M35:V35"/>
    <mergeCell ref="M18:V18"/>
    <mergeCell ref="M19:V19"/>
    <mergeCell ref="M20:V20"/>
    <mergeCell ref="M21:V21"/>
    <mergeCell ref="M22:V22"/>
    <mergeCell ref="M23:V23"/>
    <mergeCell ref="M24:V24"/>
    <mergeCell ref="M25:V25"/>
    <mergeCell ref="M26:V26"/>
    <mergeCell ref="M9:V9"/>
    <mergeCell ref="M10:V10"/>
    <mergeCell ref="M11:V11"/>
    <mergeCell ref="M12:V12"/>
    <mergeCell ref="M13:V13"/>
    <mergeCell ref="M14:V14"/>
    <mergeCell ref="M15:V15"/>
    <mergeCell ref="M16:V16"/>
    <mergeCell ref="M17:V17"/>
    <mergeCell ref="B2:I2"/>
    <mergeCell ref="J2:M2"/>
    <mergeCell ref="O2:R2"/>
    <mergeCell ref="U2:W2"/>
    <mergeCell ref="M4:V4"/>
    <mergeCell ref="M5:V5"/>
    <mergeCell ref="M6:V6"/>
    <mergeCell ref="M7:V7"/>
    <mergeCell ref="M8:V8"/>
  </mergeCells>
  <dataValidations count="4">
    <dataValidation type="decimal" showInputMessage="1" showErrorMessage="1" errorTitle="Advisory" error="A number between 0.1 and 0.9 accepted only." sqref="S2">
      <formula1>0.1</formula1>
      <formula2>0.9</formula2>
    </dataValidation>
    <dataValidation type="decimal" showInputMessage="1" showErrorMessage="1" errorTitle="Weight Record" error="Decimal between 0 and 99.9" sqref="E5:E370 G5:G370">
      <formula1>0</formula1>
      <formula2>99.9</formula2>
    </dataValidation>
    <dataValidation type="decimal" showInputMessage="1" showErrorMessage="1" errorTitle="Weight Record" error="Maximum weight 99.9" sqref="F5:F370 H5:H370">
      <formula1>0</formula1>
      <formula2>99.9</formula2>
    </dataValidation>
    <dataValidation type="decimal" showInputMessage="1" showErrorMessage="1" errorTitle="Advisory" error="Not exceeding 99kg" sqref="N2">
      <formula1>0</formula1>
      <formula2>99</formula2>
    </dataValidation>
  </dataValidations>
  <pageMargins left="0.7" right="0.7" top="0.75" bottom="0.75" header="0.51180555555555496" footer="0.51180555555555496"/>
  <pageSetup paperSize="9" orientation="portrait" horizontalDpi="300" verticalDpi="300"/>
  <ignoredErrors>
    <ignoredError sqref="B5:B370" numberStoredAsText="1"/>
  </ignoredError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379"/>
  <sheetViews>
    <sheetView showGridLines="0" showZeros="0" zoomScaleNormal="100" workbookViewId="0">
      <selection activeCell="U2" sqref="U2:W2"/>
    </sheetView>
  </sheetViews>
  <sheetFormatPr defaultColWidth="9.140625" defaultRowHeight="15" x14ac:dyDescent="0.25"/>
  <cols>
    <col min="1" max="1" width="2.7109375" style="37" customWidth="1"/>
    <col min="2" max="2" width="10.7109375" style="37" customWidth="1"/>
    <col min="3" max="3" width="12.7109375" style="37" customWidth="1"/>
    <col min="4" max="4" width="1.7109375" style="37" customWidth="1"/>
    <col min="5" max="5" width="10.7109375" style="38" customWidth="1"/>
    <col min="6" max="6" width="1.7109375" style="37" customWidth="1"/>
    <col min="7" max="7" width="10.7109375" style="37" customWidth="1"/>
    <col min="8" max="8" width="1.7109375" style="37" customWidth="1"/>
    <col min="9" max="9" width="12.7109375" style="37" customWidth="1"/>
    <col min="10" max="10" width="1.7109375" style="37" customWidth="1"/>
    <col min="11" max="11" width="12.7109375" style="38" customWidth="1"/>
    <col min="12" max="12" width="1.7109375" style="37" customWidth="1"/>
    <col min="13" max="22" width="8.7109375" style="37" customWidth="1"/>
    <col min="23" max="24" width="2.7109375" style="37" customWidth="1"/>
    <col min="25" max="1024" width="9.140625" style="37"/>
  </cols>
  <sheetData>
    <row r="1" spans="1:24" ht="15" customHeight="1" x14ac:dyDescent="0.25">
      <c r="A1" s="3"/>
      <c r="B1" s="3"/>
      <c r="C1" s="3"/>
      <c r="D1" s="3"/>
      <c r="E1" s="4"/>
      <c r="F1" s="3"/>
      <c r="G1" s="3" t="s">
        <v>0</v>
      </c>
      <c r="H1" s="3"/>
      <c r="I1" s="5"/>
      <c r="J1" s="5"/>
      <c r="K1" s="6"/>
      <c r="L1" s="5"/>
      <c r="M1" s="5"/>
      <c r="N1" s="5"/>
      <c r="O1" s="5"/>
      <c r="P1" s="5"/>
      <c r="Q1" s="5"/>
      <c r="R1" s="5"/>
      <c r="S1" s="5"/>
      <c r="T1" s="5"/>
      <c r="U1" s="5"/>
      <c r="V1" s="5"/>
      <c r="W1" s="3"/>
      <c r="X1" s="3"/>
    </row>
    <row r="2" spans="1:24" ht="19.899999999999999" customHeight="1" x14ac:dyDescent="0.25">
      <c r="A2" s="3"/>
      <c r="B2" s="213" t="s">
        <v>378</v>
      </c>
      <c r="C2" s="213"/>
      <c r="D2" s="213"/>
      <c r="E2" s="213"/>
      <c r="F2" s="213"/>
      <c r="G2" s="213"/>
      <c r="H2" s="213"/>
      <c r="I2" s="213"/>
      <c r="J2" s="213"/>
      <c r="K2" s="213"/>
      <c r="L2" s="9"/>
      <c r="M2" s="9"/>
      <c r="N2" s="9"/>
      <c r="O2" s="9"/>
      <c r="P2" s="9"/>
      <c r="Q2" s="9"/>
      <c r="R2" s="39"/>
      <c r="S2" s="9"/>
      <c r="T2" s="9"/>
      <c r="U2" s="221" t="s">
        <v>379</v>
      </c>
      <c r="V2" s="221"/>
      <c r="W2" s="221"/>
      <c r="X2" s="3"/>
    </row>
    <row r="3" spans="1:24" ht="15" customHeight="1" x14ac:dyDescent="0.25">
      <c r="A3" s="3"/>
      <c r="B3" s="10"/>
      <c r="C3" s="11"/>
      <c r="D3" s="11"/>
      <c r="E3" s="12"/>
      <c r="F3" s="13"/>
      <c r="G3" s="13"/>
      <c r="H3" s="13"/>
      <c r="I3" s="11"/>
      <c r="J3" s="11"/>
      <c r="K3" s="12"/>
      <c r="L3" s="11"/>
      <c r="M3" s="11"/>
      <c r="N3" s="11"/>
      <c r="O3" s="14"/>
      <c r="P3" s="15"/>
      <c r="Q3" s="15"/>
      <c r="R3" s="16"/>
      <c r="S3" s="16"/>
      <c r="T3" s="13"/>
      <c r="U3" s="17"/>
      <c r="V3" s="11"/>
      <c r="W3" s="18"/>
      <c r="X3" s="3"/>
    </row>
    <row r="4" spans="1:24" ht="15" customHeight="1" x14ac:dyDescent="0.25">
      <c r="A4" s="3"/>
      <c r="B4" s="19"/>
      <c r="C4" s="40"/>
      <c r="D4" s="40"/>
      <c r="E4" s="41"/>
      <c r="F4" s="42"/>
      <c r="G4" s="42"/>
      <c r="H4" s="42"/>
      <c r="I4" s="43"/>
      <c r="J4" s="43"/>
      <c r="K4" s="41"/>
      <c r="L4" s="40"/>
      <c r="M4" s="40"/>
      <c r="N4" s="40"/>
      <c r="O4" s="44"/>
      <c r="P4" s="45"/>
      <c r="Q4" s="45"/>
      <c r="R4" s="29"/>
      <c r="S4" s="46"/>
      <c r="T4" s="47"/>
      <c r="U4" s="47"/>
      <c r="V4" s="40"/>
      <c r="W4" s="48"/>
      <c r="X4" s="3"/>
    </row>
    <row r="5" spans="1:24" ht="19.899999999999999" customHeight="1" x14ac:dyDescent="0.25">
      <c r="A5" s="3"/>
      <c r="B5" s="222"/>
      <c r="C5" s="222"/>
      <c r="D5" s="222"/>
      <c r="E5" s="49">
        <f>AVERAGE(E7:E372)</f>
        <v>67</v>
      </c>
      <c r="F5" s="49"/>
      <c r="G5" s="49" t="e">
        <f>AVERAGE(G7:G372)</f>
        <v>#DIV/0!</v>
      </c>
      <c r="H5" s="49"/>
      <c r="I5" s="50"/>
      <c r="J5" s="50"/>
      <c r="K5" s="49"/>
      <c r="L5" s="50"/>
      <c r="M5" s="223" t="s">
        <v>380</v>
      </c>
      <c r="N5" s="223"/>
      <c r="O5" s="223"/>
      <c r="P5" s="223"/>
      <c r="Q5" s="223"/>
      <c r="R5" s="223"/>
      <c r="S5" s="223"/>
      <c r="T5" s="223"/>
      <c r="U5" s="224">
        <v>68</v>
      </c>
      <c r="V5" s="224"/>
      <c r="W5" s="48"/>
      <c r="X5" s="3"/>
    </row>
    <row r="6" spans="1:24" ht="54.95" customHeight="1" x14ac:dyDescent="0.25">
      <c r="A6" s="3"/>
      <c r="B6" s="19" t="s">
        <v>5</v>
      </c>
      <c r="C6" s="20" t="s">
        <v>6</v>
      </c>
      <c r="D6" s="20"/>
      <c r="E6" s="21" t="s">
        <v>7</v>
      </c>
      <c r="F6" s="22"/>
      <c r="G6" s="22" t="s">
        <v>8</v>
      </c>
      <c r="H6" s="22"/>
      <c r="I6" s="22" t="s">
        <v>9</v>
      </c>
      <c r="J6" s="22"/>
      <c r="K6" s="22" t="s">
        <v>381</v>
      </c>
      <c r="L6" s="23"/>
      <c r="M6" s="216" t="s">
        <v>382</v>
      </c>
      <c r="N6" s="216"/>
      <c r="O6" s="216"/>
      <c r="P6" s="216"/>
      <c r="Q6" s="216"/>
      <c r="R6" s="216"/>
      <c r="S6" s="216"/>
      <c r="T6" s="216"/>
      <c r="U6" s="216"/>
      <c r="V6" s="216"/>
      <c r="W6" s="24"/>
      <c r="X6" s="3"/>
    </row>
    <row r="7" spans="1:24" ht="24.95" customHeight="1" x14ac:dyDescent="0.25">
      <c r="A7" s="3"/>
      <c r="B7" s="19" t="s">
        <v>12</v>
      </c>
      <c r="C7" s="52"/>
      <c r="D7" s="20"/>
      <c r="E7" s="51">
        <v>67</v>
      </c>
      <c r="F7" s="53"/>
      <c r="G7" s="51"/>
      <c r="H7" s="29"/>
      <c r="I7" s="158">
        <f>U5-E7</f>
        <v>1</v>
      </c>
      <c r="J7" s="21"/>
      <c r="K7" s="158">
        <f>E5</f>
        <v>67</v>
      </c>
      <c r="L7" s="30"/>
      <c r="M7" s="225"/>
      <c r="N7" s="225"/>
      <c r="O7" s="225"/>
      <c r="P7" s="225"/>
      <c r="Q7" s="225"/>
      <c r="R7" s="225"/>
      <c r="S7" s="225"/>
      <c r="T7" s="225"/>
      <c r="U7" s="225"/>
      <c r="V7" s="225"/>
      <c r="W7" s="24"/>
      <c r="X7" s="3"/>
    </row>
    <row r="8" spans="1:24" ht="24.95" customHeight="1" x14ac:dyDescent="0.25">
      <c r="A8" s="3"/>
      <c r="B8" s="19" t="s">
        <v>13</v>
      </c>
      <c r="C8" s="52"/>
      <c r="D8" s="20"/>
      <c r="E8" s="51"/>
      <c r="F8" s="53"/>
      <c r="G8" s="51"/>
      <c r="H8" s="29"/>
      <c r="I8" s="158">
        <f t="shared" ref="I8:I71" si="0">G7-E8</f>
        <v>0</v>
      </c>
      <c r="J8" s="21"/>
      <c r="K8" s="158">
        <f t="shared" ref="K8:K71" si="1">K7</f>
        <v>67</v>
      </c>
      <c r="L8" s="30"/>
      <c r="M8" s="225"/>
      <c r="N8" s="225"/>
      <c r="O8" s="225"/>
      <c r="P8" s="225"/>
      <c r="Q8" s="225"/>
      <c r="R8" s="225"/>
      <c r="S8" s="225"/>
      <c r="T8" s="225"/>
      <c r="U8" s="225"/>
      <c r="V8" s="225"/>
      <c r="W8" s="24"/>
      <c r="X8" s="3"/>
    </row>
    <row r="9" spans="1:24" ht="24.95" customHeight="1" x14ac:dyDescent="0.25">
      <c r="A9" s="3"/>
      <c r="B9" s="19" t="s">
        <v>14</v>
      </c>
      <c r="C9" s="52"/>
      <c r="D9" s="20"/>
      <c r="E9" s="51"/>
      <c r="F9" s="53"/>
      <c r="G9" s="51"/>
      <c r="H9" s="29"/>
      <c r="I9" s="158">
        <f t="shared" si="0"/>
        <v>0</v>
      </c>
      <c r="J9" s="21"/>
      <c r="K9" s="158">
        <f t="shared" si="1"/>
        <v>67</v>
      </c>
      <c r="L9" s="30"/>
      <c r="M9" s="225"/>
      <c r="N9" s="225"/>
      <c r="O9" s="225"/>
      <c r="P9" s="225"/>
      <c r="Q9" s="225"/>
      <c r="R9" s="225"/>
      <c r="S9" s="225"/>
      <c r="T9" s="225"/>
      <c r="U9" s="225"/>
      <c r="V9" s="225"/>
      <c r="W9" s="24"/>
      <c r="X9" s="3"/>
    </row>
    <row r="10" spans="1:24" ht="24.95" customHeight="1" x14ac:dyDescent="0.25">
      <c r="A10" s="3"/>
      <c r="B10" s="19" t="s">
        <v>15</v>
      </c>
      <c r="C10" s="52"/>
      <c r="D10" s="20"/>
      <c r="E10" s="51"/>
      <c r="F10" s="53"/>
      <c r="G10" s="51"/>
      <c r="H10" s="29"/>
      <c r="I10" s="158">
        <f t="shared" si="0"/>
        <v>0</v>
      </c>
      <c r="J10" s="21"/>
      <c r="K10" s="158">
        <f t="shared" si="1"/>
        <v>67</v>
      </c>
      <c r="L10" s="30"/>
      <c r="M10" s="225"/>
      <c r="N10" s="225"/>
      <c r="O10" s="225"/>
      <c r="P10" s="225"/>
      <c r="Q10" s="225"/>
      <c r="R10" s="225"/>
      <c r="S10" s="225"/>
      <c r="T10" s="225"/>
      <c r="U10" s="225"/>
      <c r="V10" s="225"/>
      <c r="W10" s="24"/>
      <c r="X10" s="3"/>
    </row>
    <row r="11" spans="1:24" ht="24.95" customHeight="1" x14ac:dyDescent="0.25">
      <c r="A11" s="3"/>
      <c r="B11" s="19" t="s">
        <v>16</v>
      </c>
      <c r="C11" s="52"/>
      <c r="D11" s="20"/>
      <c r="E11" s="51"/>
      <c r="F11" s="53"/>
      <c r="G11" s="51"/>
      <c r="H11" s="29"/>
      <c r="I11" s="158">
        <f t="shared" si="0"/>
        <v>0</v>
      </c>
      <c r="J11" s="21"/>
      <c r="K11" s="158">
        <f t="shared" si="1"/>
        <v>67</v>
      </c>
      <c r="L11" s="30"/>
      <c r="M11" s="225"/>
      <c r="N11" s="225"/>
      <c r="O11" s="225"/>
      <c r="P11" s="225"/>
      <c r="Q11" s="225"/>
      <c r="R11" s="225"/>
      <c r="S11" s="225"/>
      <c r="T11" s="225"/>
      <c r="U11" s="225"/>
      <c r="V11" s="225"/>
      <c r="W11" s="24"/>
      <c r="X11" s="3"/>
    </row>
    <row r="12" spans="1:24" ht="24.95" customHeight="1" x14ac:dyDescent="0.25">
      <c r="A12" s="3"/>
      <c r="B12" s="19" t="s">
        <v>17</v>
      </c>
      <c r="C12" s="52"/>
      <c r="D12" s="20"/>
      <c r="E12" s="51"/>
      <c r="F12" s="53"/>
      <c r="G12" s="51"/>
      <c r="H12" s="29"/>
      <c r="I12" s="158">
        <f t="shared" si="0"/>
        <v>0</v>
      </c>
      <c r="J12" s="21"/>
      <c r="K12" s="158">
        <f t="shared" si="1"/>
        <v>67</v>
      </c>
      <c r="L12" s="30"/>
      <c r="M12" s="225"/>
      <c r="N12" s="225"/>
      <c r="O12" s="225"/>
      <c r="P12" s="225"/>
      <c r="Q12" s="225"/>
      <c r="R12" s="225"/>
      <c r="S12" s="225"/>
      <c r="T12" s="225"/>
      <c r="U12" s="225"/>
      <c r="V12" s="225"/>
      <c r="W12" s="24"/>
      <c r="X12" s="3"/>
    </row>
    <row r="13" spans="1:24" ht="24.95" customHeight="1" x14ac:dyDescent="0.25">
      <c r="A13" s="3"/>
      <c r="B13" s="19" t="s">
        <v>18</v>
      </c>
      <c r="C13" s="52"/>
      <c r="D13" s="20"/>
      <c r="E13" s="51"/>
      <c r="F13" s="53"/>
      <c r="G13" s="51"/>
      <c r="H13" s="29"/>
      <c r="I13" s="158">
        <f t="shared" si="0"/>
        <v>0</v>
      </c>
      <c r="J13" s="21"/>
      <c r="K13" s="158">
        <f t="shared" si="1"/>
        <v>67</v>
      </c>
      <c r="L13" s="30"/>
      <c r="M13" s="225"/>
      <c r="N13" s="225"/>
      <c r="O13" s="225"/>
      <c r="P13" s="225"/>
      <c r="Q13" s="225"/>
      <c r="R13" s="225"/>
      <c r="S13" s="225"/>
      <c r="T13" s="225"/>
      <c r="U13" s="225"/>
      <c r="V13" s="225"/>
      <c r="W13" s="24"/>
      <c r="X13" s="3"/>
    </row>
    <row r="14" spans="1:24" ht="24.95" customHeight="1" x14ac:dyDescent="0.25">
      <c r="A14" s="3"/>
      <c r="B14" s="19" t="s">
        <v>19</v>
      </c>
      <c r="C14" s="52"/>
      <c r="D14" s="20"/>
      <c r="E14" s="51"/>
      <c r="F14" s="53"/>
      <c r="G14" s="51"/>
      <c r="H14" s="29"/>
      <c r="I14" s="158">
        <f t="shared" si="0"/>
        <v>0</v>
      </c>
      <c r="J14" s="21"/>
      <c r="K14" s="158">
        <f t="shared" si="1"/>
        <v>67</v>
      </c>
      <c r="L14" s="30"/>
      <c r="M14" s="225"/>
      <c r="N14" s="225"/>
      <c r="O14" s="225"/>
      <c r="P14" s="225"/>
      <c r="Q14" s="225"/>
      <c r="R14" s="225"/>
      <c r="S14" s="225"/>
      <c r="T14" s="225"/>
      <c r="U14" s="225"/>
      <c r="V14" s="225"/>
      <c r="W14" s="24"/>
      <c r="X14" s="3"/>
    </row>
    <row r="15" spans="1:24" ht="24.95" customHeight="1" x14ac:dyDescent="0.25">
      <c r="A15" s="3"/>
      <c r="B15" s="19" t="s">
        <v>20</v>
      </c>
      <c r="C15" s="52"/>
      <c r="D15" s="20"/>
      <c r="E15" s="51"/>
      <c r="F15" s="53"/>
      <c r="G15" s="51"/>
      <c r="H15" s="29"/>
      <c r="I15" s="158">
        <f t="shared" si="0"/>
        <v>0</v>
      </c>
      <c r="J15" s="21"/>
      <c r="K15" s="158">
        <f t="shared" si="1"/>
        <v>67</v>
      </c>
      <c r="L15" s="30"/>
      <c r="M15" s="225"/>
      <c r="N15" s="225"/>
      <c r="O15" s="225"/>
      <c r="P15" s="225"/>
      <c r="Q15" s="225"/>
      <c r="R15" s="225"/>
      <c r="S15" s="225"/>
      <c r="T15" s="225"/>
      <c r="U15" s="225"/>
      <c r="V15" s="225"/>
      <c r="W15" s="24"/>
      <c r="X15" s="3"/>
    </row>
    <row r="16" spans="1:24" ht="24.95" customHeight="1" x14ac:dyDescent="0.25">
      <c r="A16" s="3"/>
      <c r="B16" s="19" t="s">
        <v>21</v>
      </c>
      <c r="C16" s="52"/>
      <c r="D16" s="20"/>
      <c r="E16" s="51"/>
      <c r="F16" s="53"/>
      <c r="G16" s="51"/>
      <c r="H16" s="29"/>
      <c r="I16" s="158">
        <f t="shared" si="0"/>
        <v>0</v>
      </c>
      <c r="J16" s="21"/>
      <c r="K16" s="158">
        <f t="shared" si="1"/>
        <v>67</v>
      </c>
      <c r="L16" s="30"/>
      <c r="M16" s="225"/>
      <c r="N16" s="225"/>
      <c r="O16" s="225"/>
      <c r="P16" s="225"/>
      <c r="Q16" s="225"/>
      <c r="R16" s="225"/>
      <c r="S16" s="225"/>
      <c r="T16" s="225"/>
      <c r="U16" s="225"/>
      <c r="V16" s="225"/>
      <c r="W16" s="24"/>
      <c r="X16" s="3"/>
    </row>
    <row r="17" spans="1:24" ht="24.95" customHeight="1" x14ac:dyDescent="0.25">
      <c r="A17" s="3"/>
      <c r="B17" s="19" t="s">
        <v>22</v>
      </c>
      <c r="C17" s="52"/>
      <c r="D17" s="20"/>
      <c r="E17" s="51"/>
      <c r="F17" s="53"/>
      <c r="G17" s="51"/>
      <c r="H17" s="29"/>
      <c r="I17" s="158">
        <f t="shared" si="0"/>
        <v>0</v>
      </c>
      <c r="J17" s="21"/>
      <c r="K17" s="158">
        <f t="shared" si="1"/>
        <v>67</v>
      </c>
      <c r="L17" s="30"/>
      <c r="M17" s="225"/>
      <c r="N17" s="225"/>
      <c r="O17" s="225"/>
      <c r="P17" s="225"/>
      <c r="Q17" s="225"/>
      <c r="R17" s="225"/>
      <c r="S17" s="225"/>
      <c r="T17" s="225"/>
      <c r="U17" s="225"/>
      <c r="V17" s="225"/>
      <c r="W17" s="24"/>
      <c r="X17" s="3"/>
    </row>
    <row r="18" spans="1:24" ht="24.95" customHeight="1" x14ac:dyDescent="0.25">
      <c r="A18" s="3"/>
      <c r="B18" s="19" t="s">
        <v>23</v>
      </c>
      <c r="C18" s="52"/>
      <c r="D18" s="20"/>
      <c r="E18" s="51"/>
      <c r="F18" s="53"/>
      <c r="G18" s="51"/>
      <c r="H18" s="29"/>
      <c r="I18" s="158">
        <f t="shared" si="0"/>
        <v>0</v>
      </c>
      <c r="J18" s="21"/>
      <c r="K18" s="158">
        <f t="shared" si="1"/>
        <v>67</v>
      </c>
      <c r="L18" s="30"/>
      <c r="M18" s="225"/>
      <c r="N18" s="225"/>
      <c r="O18" s="225"/>
      <c r="P18" s="225"/>
      <c r="Q18" s="225"/>
      <c r="R18" s="225"/>
      <c r="S18" s="225"/>
      <c r="T18" s="225"/>
      <c r="U18" s="225"/>
      <c r="V18" s="225"/>
      <c r="W18" s="24"/>
      <c r="X18" s="3"/>
    </row>
    <row r="19" spans="1:24" ht="24.95" customHeight="1" x14ac:dyDescent="0.25">
      <c r="A19" s="3"/>
      <c r="B19" s="19" t="s">
        <v>24</v>
      </c>
      <c r="C19" s="52"/>
      <c r="D19" s="20"/>
      <c r="E19" s="51"/>
      <c r="F19" s="53"/>
      <c r="G19" s="51"/>
      <c r="H19" s="29"/>
      <c r="I19" s="158">
        <f t="shared" si="0"/>
        <v>0</v>
      </c>
      <c r="J19" s="21"/>
      <c r="K19" s="158">
        <f t="shared" si="1"/>
        <v>67</v>
      </c>
      <c r="L19" s="30"/>
      <c r="M19" s="225"/>
      <c r="N19" s="225"/>
      <c r="O19" s="225"/>
      <c r="P19" s="225"/>
      <c r="Q19" s="225"/>
      <c r="R19" s="225"/>
      <c r="S19" s="225"/>
      <c r="T19" s="225"/>
      <c r="U19" s="225"/>
      <c r="V19" s="225"/>
      <c r="W19" s="24"/>
      <c r="X19" s="3"/>
    </row>
    <row r="20" spans="1:24" ht="24.95" customHeight="1" x14ac:dyDescent="0.25">
      <c r="A20" s="3"/>
      <c r="B20" s="19" t="s">
        <v>25</v>
      </c>
      <c r="C20" s="52"/>
      <c r="D20" s="20"/>
      <c r="E20" s="51"/>
      <c r="F20" s="53"/>
      <c r="G20" s="51"/>
      <c r="H20" s="29"/>
      <c r="I20" s="158">
        <f t="shared" si="0"/>
        <v>0</v>
      </c>
      <c r="J20" s="21"/>
      <c r="K20" s="158">
        <f t="shared" si="1"/>
        <v>67</v>
      </c>
      <c r="L20" s="30"/>
      <c r="M20" s="225"/>
      <c r="N20" s="225"/>
      <c r="O20" s="225"/>
      <c r="P20" s="225"/>
      <c r="Q20" s="225"/>
      <c r="R20" s="225"/>
      <c r="S20" s="225"/>
      <c r="T20" s="225"/>
      <c r="U20" s="225"/>
      <c r="V20" s="225"/>
      <c r="W20" s="24"/>
      <c r="X20" s="3"/>
    </row>
    <row r="21" spans="1:24" ht="24.95" customHeight="1" x14ac:dyDescent="0.25">
      <c r="A21" s="3"/>
      <c r="B21" s="19" t="s">
        <v>26</v>
      </c>
      <c r="C21" s="52"/>
      <c r="D21" s="20"/>
      <c r="E21" s="51"/>
      <c r="F21" s="53"/>
      <c r="G21" s="51"/>
      <c r="H21" s="29"/>
      <c r="I21" s="158">
        <f t="shared" si="0"/>
        <v>0</v>
      </c>
      <c r="J21" s="21"/>
      <c r="K21" s="158">
        <f t="shared" si="1"/>
        <v>67</v>
      </c>
      <c r="L21" s="30"/>
      <c r="M21" s="225"/>
      <c r="N21" s="225"/>
      <c r="O21" s="225"/>
      <c r="P21" s="225"/>
      <c r="Q21" s="225"/>
      <c r="R21" s="225"/>
      <c r="S21" s="225"/>
      <c r="T21" s="225"/>
      <c r="U21" s="225"/>
      <c r="V21" s="225"/>
      <c r="W21" s="24"/>
      <c r="X21" s="3"/>
    </row>
    <row r="22" spans="1:24" ht="24.95" customHeight="1" x14ac:dyDescent="0.25">
      <c r="A22" s="3"/>
      <c r="B22" s="19" t="s">
        <v>27</v>
      </c>
      <c r="C22" s="52"/>
      <c r="D22" s="20"/>
      <c r="E22" s="51"/>
      <c r="F22" s="53"/>
      <c r="G22" s="51"/>
      <c r="H22" s="29"/>
      <c r="I22" s="158">
        <f t="shared" si="0"/>
        <v>0</v>
      </c>
      <c r="J22" s="21"/>
      <c r="K22" s="158">
        <f t="shared" si="1"/>
        <v>67</v>
      </c>
      <c r="L22" s="30"/>
      <c r="M22" s="225"/>
      <c r="N22" s="225"/>
      <c r="O22" s="225"/>
      <c r="P22" s="225"/>
      <c r="Q22" s="225"/>
      <c r="R22" s="225"/>
      <c r="S22" s="225"/>
      <c r="T22" s="225"/>
      <c r="U22" s="225"/>
      <c r="V22" s="225"/>
      <c r="W22" s="24"/>
      <c r="X22" s="3"/>
    </row>
    <row r="23" spans="1:24" ht="24.95" customHeight="1" x14ac:dyDescent="0.25">
      <c r="A23" s="3"/>
      <c r="B23" s="19" t="s">
        <v>28</v>
      </c>
      <c r="C23" s="52"/>
      <c r="D23" s="20"/>
      <c r="E23" s="51"/>
      <c r="F23" s="53"/>
      <c r="G23" s="51"/>
      <c r="H23" s="29"/>
      <c r="I23" s="158">
        <f t="shared" si="0"/>
        <v>0</v>
      </c>
      <c r="J23" s="21"/>
      <c r="K23" s="158">
        <f t="shared" si="1"/>
        <v>67</v>
      </c>
      <c r="L23" s="30"/>
      <c r="M23" s="225"/>
      <c r="N23" s="225"/>
      <c r="O23" s="225"/>
      <c r="P23" s="225"/>
      <c r="Q23" s="225"/>
      <c r="R23" s="225"/>
      <c r="S23" s="225"/>
      <c r="T23" s="225"/>
      <c r="U23" s="225"/>
      <c r="V23" s="225"/>
      <c r="W23" s="24"/>
      <c r="X23" s="3"/>
    </row>
    <row r="24" spans="1:24" ht="24.95" customHeight="1" x14ac:dyDescent="0.25">
      <c r="A24" s="3"/>
      <c r="B24" s="19" t="s">
        <v>29</v>
      </c>
      <c r="C24" s="52"/>
      <c r="D24" s="20"/>
      <c r="E24" s="51"/>
      <c r="F24" s="53"/>
      <c r="G24" s="51"/>
      <c r="H24" s="29"/>
      <c r="I24" s="158">
        <f t="shared" si="0"/>
        <v>0</v>
      </c>
      <c r="J24" s="21"/>
      <c r="K24" s="158">
        <f t="shared" si="1"/>
        <v>67</v>
      </c>
      <c r="L24" s="30"/>
      <c r="M24" s="225"/>
      <c r="N24" s="225"/>
      <c r="O24" s="225"/>
      <c r="P24" s="225"/>
      <c r="Q24" s="225"/>
      <c r="R24" s="225"/>
      <c r="S24" s="225"/>
      <c r="T24" s="225"/>
      <c r="U24" s="225"/>
      <c r="V24" s="225"/>
      <c r="W24" s="24"/>
      <c r="X24" s="3"/>
    </row>
    <row r="25" spans="1:24" ht="24.95" customHeight="1" x14ac:dyDescent="0.25">
      <c r="A25" s="3"/>
      <c r="B25" s="19" t="s">
        <v>30</v>
      </c>
      <c r="C25" s="52"/>
      <c r="D25" s="20"/>
      <c r="E25" s="51"/>
      <c r="F25" s="53"/>
      <c r="G25" s="51"/>
      <c r="H25" s="29"/>
      <c r="I25" s="158">
        <f t="shared" si="0"/>
        <v>0</v>
      </c>
      <c r="J25" s="21"/>
      <c r="K25" s="158">
        <f t="shared" si="1"/>
        <v>67</v>
      </c>
      <c r="L25" s="30"/>
      <c r="M25" s="225"/>
      <c r="N25" s="225"/>
      <c r="O25" s="225"/>
      <c r="P25" s="225"/>
      <c r="Q25" s="225"/>
      <c r="R25" s="225"/>
      <c r="S25" s="225"/>
      <c r="T25" s="225"/>
      <c r="U25" s="225"/>
      <c r="V25" s="225"/>
      <c r="W25" s="24"/>
      <c r="X25" s="3"/>
    </row>
    <row r="26" spans="1:24" ht="24.95" customHeight="1" x14ac:dyDescent="0.25">
      <c r="A26" s="3"/>
      <c r="B26" s="19" t="s">
        <v>31</v>
      </c>
      <c r="C26" s="52"/>
      <c r="D26" s="20"/>
      <c r="E26" s="51"/>
      <c r="F26" s="53"/>
      <c r="G26" s="51"/>
      <c r="H26" s="29"/>
      <c r="I26" s="158">
        <f t="shared" si="0"/>
        <v>0</v>
      </c>
      <c r="J26" s="21"/>
      <c r="K26" s="158">
        <f t="shared" si="1"/>
        <v>67</v>
      </c>
      <c r="L26" s="30"/>
      <c r="M26" s="225"/>
      <c r="N26" s="225"/>
      <c r="O26" s="225"/>
      <c r="P26" s="225"/>
      <c r="Q26" s="225"/>
      <c r="R26" s="225"/>
      <c r="S26" s="225"/>
      <c r="T26" s="225"/>
      <c r="U26" s="225"/>
      <c r="V26" s="225"/>
      <c r="W26" s="24"/>
      <c r="X26" s="3"/>
    </row>
    <row r="27" spans="1:24" ht="24.95" customHeight="1" x14ac:dyDescent="0.25">
      <c r="A27" s="3"/>
      <c r="B27" s="19" t="s">
        <v>32</v>
      </c>
      <c r="C27" s="52"/>
      <c r="D27" s="20"/>
      <c r="E27" s="51"/>
      <c r="F27" s="53"/>
      <c r="G27" s="51"/>
      <c r="H27" s="29"/>
      <c r="I27" s="158">
        <f t="shared" si="0"/>
        <v>0</v>
      </c>
      <c r="J27" s="21"/>
      <c r="K27" s="158">
        <f t="shared" si="1"/>
        <v>67</v>
      </c>
      <c r="L27" s="30"/>
      <c r="M27" s="225"/>
      <c r="N27" s="225"/>
      <c r="O27" s="225"/>
      <c r="P27" s="225"/>
      <c r="Q27" s="225"/>
      <c r="R27" s="225"/>
      <c r="S27" s="225"/>
      <c r="T27" s="225"/>
      <c r="U27" s="225"/>
      <c r="V27" s="225"/>
      <c r="W27" s="24"/>
      <c r="X27" s="3"/>
    </row>
    <row r="28" spans="1:24" ht="24.95" customHeight="1" x14ac:dyDescent="0.25">
      <c r="A28" s="3"/>
      <c r="B28" s="19" t="s">
        <v>33</v>
      </c>
      <c r="C28" s="52"/>
      <c r="D28" s="20"/>
      <c r="E28" s="51"/>
      <c r="F28" s="53"/>
      <c r="G28" s="51"/>
      <c r="H28" s="29"/>
      <c r="I28" s="158">
        <f t="shared" si="0"/>
        <v>0</v>
      </c>
      <c r="J28" s="21"/>
      <c r="K28" s="158">
        <f t="shared" si="1"/>
        <v>67</v>
      </c>
      <c r="L28" s="30"/>
      <c r="M28" s="225"/>
      <c r="N28" s="225"/>
      <c r="O28" s="225"/>
      <c r="P28" s="225"/>
      <c r="Q28" s="225"/>
      <c r="R28" s="225"/>
      <c r="S28" s="225"/>
      <c r="T28" s="225"/>
      <c r="U28" s="225"/>
      <c r="V28" s="225"/>
      <c r="W28" s="24"/>
      <c r="X28" s="3"/>
    </row>
    <row r="29" spans="1:24" ht="24.95" customHeight="1" x14ac:dyDescent="0.25">
      <c r="A29" s="3"/>
      <c r="B29" s="19" t="s">
        <v>34</v>
      </c>
      <c r="C29" s="52"/>
      <c r="D29" s="20"/>
      <c r="E29" s="51"/>
      <c r="F29" s="53"/>
      <c r="G29" s="51"/>
      <c r="H29" s="29"/>
      <c r="I29" s="158">
        <f t="shared" si="0"/>
        <v>0</v>
      </c>
      <c r="J29" s="21"/>
      <c r="K29" s="158">
        <f t="shared" si="1"/>
        <v>67</v>
      </c>
      <c r="L29" s="30"/>
      <c r="M29" s="225"/>
      <c r="N29" s="225"/>
      <c r="O29" s="225"/>
      <c r="P29" s="225"/>
      <c r="Q29" s="225"/>
      <c r="R29" s="225"/>
      <c r="S29" s="225"/>
      <c r="T29" s="225"/>
      <c r="U29" s="225"/>
      <c r="V29" s="225"/>
      <c r="W29" s="24"/>
      <c r="X29" s="3"/>
    </row>
    <row r="30" spans="1:24" ht="24.95" customHeight="1" x14ac:dyDescent="0.25">
      <c r="A30" s="3"/>
      <c r="B30" s="19" t="s">
        <v>35</v>
      </c>
      <c r="C30" s="52"/>
      <c r="D30" s="20"/>
      <c r="E30" s="51"/>
      <c r="F30" s="53"/>
      <c r="G30" s="51"/>
      <c r="H30" s="29"/>
      <c r="I30" s="158">
        <f t="shared" si="0"/>
        <v>0</v>
      </c>
      <c r="J30" s="21"/>
      <c r="K30" s="158">
        <f t="shared" si="1"/>
        <v>67</v>
      </c>
      <c r="L30" s="30"/>
      <c r="M30" s="225"/>
      <c r="N30" s="225"/>
      <c r="O30" s="225"/>
      <c r="P30" s="225"/>
      <c r="Q30" s="225"/>
      <c r="R30" s="225"/>
      <c r="S30" s="225"/>
      <c r="T30" s="225"/>
      <c r="U30" s="225"/>
      <c r="V30" s="225"/>
      <c r="W30" s="24"/>
      <c r="X30" s="3"/>
    </row>
    <row r="31" spans="1:24" ht="24.95" customHeight="1" x14ac:dyDescent="0.25">
      <c r="A31" s="3"/>
      <c r="B31" s="19" t="s">
        <v>36</v>
      </c>
      <c r="C31" s="52"/>
      <c r="D31" s="20"/>
      <c r="E31" s="51"/>
      <c r="F31" s="53"/>
      <c r="G31" s="51"/>
      <c r="H31" s="29"/>
      <c r="I31" s="158">
        <f t="shared" si="0"/>
        <v>0</v>
      </c>
      <c r="J31" s="21"/>
      <c r="K31" s="158">
        <f t="shared" si="1"/>
        <v>67</v>
      </c>
      <c r="L31" s="30"/>
      <c r="M31" s="225"/>
      <c r="N31" s="225"/>
      <c r="O31" s="225"/>
      <c r="P31" s="225"/>
      <c r="Q31" s="225"/>
      <c r="R31" s="225"/>
      <c r="S31" s="225"/>
      <c r="T31" s="225"/>
      <c r="U31" s="225"/>
      <c r="V31" s="225"/>
      <c r="W31" s="24"/>
      <c r="X31" s="3"/>
    </row>
    <row r="32" spans="1:24" ht="24.95" customHeight="1" x14ac:dyDescent="0.25">
      <c r="A32" s="3"/>
      <c r="B32" s="19" t="s">
        <v>37</v>
      </c>
      <c r="C32" s="52"/>
      <c r="D32" s="20"/>
      <c r="E32" s="51"/>
      <c r="F32" s="53"/>
      <c r="G32" s="51"/>
      <c r="H32" s="29"/>
      <c r="I32" s="158">
        <f t="shared" si="0"/>
        <v>0</v>
      </c>
      <c r="J32" s="21"/>
      <c r="K32" s="158">
        <f t="shared" si="1"/>
        <v>67</v>
      </c>
      <c r="L32" s="30"/>
      <c r="M32" s="225"/>
      <c r="N32" s="225"/>
      <c r="O32" s="225"/>
      <c r="P32" s="225"/>
      <c r="Q32" s="225"/>
      <c r="R32" s="225"/>
      <c r="S32" s="225"/>
      <c r="T32" s="225"/>
      <c r="U32" s="225"/>
      <c r="V32" s="225"/>
      <c r="W32" s="24"/>
      <c r="X32" s="3"/>
    </row>
    <row r="33" spans="1:24" ht="24.95" customHeight="1" x14ac:dyDescent="0.25">
      <c r="A33" s="3"/>
      <c r="B33" s="19" t="s">
        <v>38</v>
      </c>
      <c r="C33" s="52"/>
      <c r="D33" s="20"/>
      <c r="E33" s="51"/>
      <c r="F33" s="53"/>
      <c r="G33" s="51"/>
      <c r="H33" s="29"/>
      <c r="I33" s="158">
        <f t="shared" si="0"/>
        <v>0</v>
      </c>
      <c r="J33" s="21"/>
      <c r="K33" s="158">
        <f t="shared" si="1"/>
        <v>67</v>
      </c>
      <c r="L33" s="30"/>
      <c r="M33" s="225"/>
      <c r="N33" s="225"/>
      <c r="O33" s="225"/>
      <c r="P33" s="225"/>
      <c r="Q33" s="225"/>
      <c r="R33" s="225"/>
      <c r="S33" s="225"/>
      <c r="T33" s="225"/>
      <c r="U33" s="225"/>
      <c r="V33" s="225"/>
      <c r="W33" s="24"/>
      <c r="X33" s="3"/>
    </row>
    <row r="34" spans="1:24" ht="24.95" customHeight="1" x14ac:dyDescent="0.25">
      <c r="A34" s="3"/>
      <c r="B34" s="19" t="s">
        <v>39</v>
      </c>
      <c r="C34" s="52"/>
      <c r="D34" s="20"/>
      <c r="E34" s="51"/>
      <c r="F34" s="53"/>
      <c r="G34" s="51"/>
      <c r="H34" s="29"/>
      <c r="I34" s="158">
        <f t="shared" si="0"/>
        <v>0</v>
      </c>
      <c r="J34" s="21"/>
      <c r="K34" s="158">
        <f t="shared" si="1"/>
        <v>67</v>
      </c>
      <c r="L34" s="30"/>
      <c r="M34" s="225"/>
      <c r="N34" s="225"/>
      <c r="O34" s="225"/>
      <c r="P34" s="225"/>
      <c r="Q34" s="225"/>
      <c r="R34" s="225"/>
      <c r="S34" s="225"/>
      <c r="T34" s="225"/>
      <c r="U34" s="225"/>
      <c r="V34" s="225"/>
      <c r="W34" s="24"/>
      <c r="X34" s="3"/>
    </row>
    <row r="35" spans="1:24" ht="24.95" customHeight="1" x14ac:dyDescent="0.25">
      <c r="A35" s="3"/>
      <c r="B35" s="19" t="s">
        <v>40</v>
      </c>
      <c r="C35" s="52"/>
      <c r="D35" s="20"/>
      <c r="E35" s="51"/>
      <c r="F35" s="53"/>
      <c r="G35" s="51"/>
      <c r="H35" s="29"/>
      <c r="I35" s="158">
        <f t="shared" si="0"/>
        <v>0</v>
      </c>
      <c r="J35" s="21"/>
      <c r="K35" s="158">
        <f t="shared" si="1"/>
        <v>67</v>
      </c>
      <c r="L35" s="30"/>
      <c r="M35" s="225"/>
      <c r="N35" s="225"/>
      <c r="O35" s="225"/>
      <c r="P35" s="225"/>
      <c r="Q35" s="225"/>
      <c r="R35" s="225"/>
      <c r="S35" s="225"/>
      <c r="T35" s="225"/>
      <c r="U35" s="225"/>
      <c r="V35" s="225"/>
      <c r="W35" s="24"/>
      <c r="X35" s="3"/>
    </row>
    <row r="36" spans="1:24" ht="24.95" customHeight="1" x14ac:dyDescent="0.25">
      <c r="A36" s="3"/>
      <c r="B36" s="19" t="s">
        <v>41</v>
      </c>
      <c r="C36" s="52"/>
      <c r="D36" s="20"/>
      <c r="E36" s="51"/>
      <c r="F36" s="53"/>
      <c r="G36" s="51"/>
      <c r="H36" s="29"/>
      <c r="I36" s="158">
        <f t="shared" si="0"/>
        <v>0</v>
      </c>
      <c r="J36" s="21"/>
      <c r="K36" s="158">
        <f t="shared" si="1"/>
        <v>67</v>
      </c>
      <c r="L36" s="30"/>
      <c r="M36" s="225"/>
      <c r="N36" s="225"/>
      <c r="O36" s="225"/>
      <c r="P36" s="225"/>
      <c r="Q36" s="225"/>
      <c r="R36" s="225"/>
      <c r="S36" s="225"/>
      <c r="T36" s="225"/>
      <c r="U36" s="225"/>
      <c r="V36" s="225"/>
      <c r="W36" s="24"/>
      <c r="X36" s="3"/>
    </row>
    <row r="37" spans="1:24" ht="24.95" customHeight="1" x14ac:dyDescent="0.25">
      <c r="A37" s="3"/>
      <c r="B37" s="19" t="s">
        <v>42</v>
      </c>
      <c r="C37" s="52"/>
      <c r="D37" s="20"/>
      <c r="E37" s="51"/>
      <c r="F37" s="53"/>
      <c r="G37" s="51"/>
      <c r="H37" s="29"/>
      <c r="I37" s="158">
        <f t="shared" si="0"/>
        <v>0</v>
      </c>
      <c r="J37" s="21"/>
      <c r="K37" s="158">
        <f t="shared" si="1"/>
        <v>67</v>
      </c>
      <c r="L37" s="30"/>
      <c r="M37" s="225"/>
      <c r="N37" s="225"/>
      <c r="O37" s="225"/>
      <c r="P37" s="225"/>
      <c r="Q37" s="225"/>
      <c r="R37" s="225"/>
      <c r="S37" s="225"/>
      <c r="T37" s="225"/>
      <c r="U37" s="225"/>
      <c r="V37" s="225"/>
      <c r="W37" s="24"/>
      <c r="X37" s="3"/>
    </row>
    <row r="38" spans="1:24" ht="24.95" customHeight="1" x14ac:dyDescent="0.25">
      <c r="A38" s="3"/>
      <c r="B38" s="19" t="s">
        <v>43</v>
      </c>
      <c r="C38" s="52"/>
      <c r="D38" s="20"/>
      <c r="E38" s="51"/>
      <c r="F38" s="53"/>
      <c r="G38" s="51"/>
      <c r="H38" s="29"/>
      <c r="I38" s="158">
        <f t="shared" si="0"/>
        <v>0</v>
      </c>
      <c r="J38" s="21"/>
      <c r="K38" s="158">
        <f t="shared" si="1"/>
        <v>67</v>
      </c>
      <c r="L38" s="30"/>
      <c r="M38" s="225"/>
      <c r="N38" s="225"/>
      <c r="O38" s="225"/>
      <c r="P38" s="225"/>
      <c r="Q38" s="225"/>
      <c r="R38" s="225"/>
      <c r="S38" s="225"/>
      <c r="T38" s="225"/>
      <c r="U38" s="225"/>
      <c r="V38" s="225"/>
      <c r="W38" s="24"/>
      <c r="X38" s="3"/>
    </row>
    <row r="39" spans="1:24" ht="24.95" customHeight="1" x14ac:dyDescent="0.25">
      <c r="A39" s="3"/>
      <c r="B39" s="19" t="s">
        <v>44</v>
      </c>
      <c r="C39" s="52"/>
      <c r="D39" s="20"/>
      <c r="E39" s="51"/>
      <c r="F39" s="53"/>
      <c r="G39" s="51"/>
      <c r="H39" s="29"/>
      <c r="I39" s="158">
        <f t="shared" si="0"/>
        <v>0</v>
      </c>
      <c r="J39" s="21"/>
      <c r="K39" s="158">
        <f t="shared" si="1"/>
        <v>67</v>
      </c>
      <c r="L39" s="30"/>
      <c r="M39" s="225"/>
      <c r="N39" s="225"/>
      <c r="O39" s="225"/>
      <c r="P39" s="225"/>
      <c r="Q39" s="225"/>
      <c r="R39" s="225"/>
      <c r="S39" s="225"/>
      <c r="T39" s="225"/>
      <c r="U39" s="225"/>
      <c r="V39" s="225"/>
      <c r="W39" s="24"/>
      <c r="X39" s="3"/>
    </row>
    <row r="40" spans="1:24" ht="24.95" customHeight="1" x14ac:dyDescent="0.25">
      <c r="A40" s="3"/>
      <c r="B40" s="19" t="s">
        <v>45</v>
      </c>
      <c r="C40" s="52"/>
      <c r="D40" s="20"/>
      <c r="E40" s="51"/>
      <c r="F40" s="53"/>
      <c r="G40" s="51"/>
      <c r="H40" s="29"/>
      <c r="I40" s="158">
        <f t="shared" si="0"/>
        <v>0</v>
      </c>
      <c r="J40" s="21"/>
      <c r="K40" s="158">
        <f t="shared" si="1"/>
        <v>67</v>
      </c>
      <c r="L40" s="30"/>
      <c r="M40" s="225"/>
      <c r="N40" s="225"/>
      <c r="O40" s="225"/>
      <c r="P40" s="225"/>
      <c r="Q40" s="225"/>
      <c r="R40" s="225"/>
      <c r="S40" s="225"/>
      <c r="T40" s="225"/>
      <c r="U40" s="225"/>
      <c r="V40" s="225"/>
      <c r="W40" s="24"/>
      <c r="X40" s="3"/>
    </row>
    <row r="41" spans="1:24" ht="24.95" customHeight="1" x14ac:dyDescent="0.25">
      <c r="A41" s="3"/>
      <c r="B41" s="19" t="s">
        <v>46</v>
      </c>
      <c r="C41" s="52"/>
      <c r="D41" s="20"/>
      <c r="E41" s="51"/>
      <c r="F41" s="53"/>
      <c r="G41" s="51"/>
      <c r="H41" s="29"/>
      <c r="I41" s="158">
        <f t="shared" si="0"/>
        <v>0</v>
      </c>
      <c r="J41" s="21"/>
      <c r="K41" s="158">
        <f t="shared" si="1"/>
        <v>67</v>
      </c>
      <c r="L41" s="30"/>
      <c r="M41" s="225"/>
      <c r="N41" s="225"/>
      <c r="O41" s="225"/>
      <c r="P41" s="225"/>
      <c r="Q41" s="225"/>
      <c r="R41" s="225"/>
      <c r="S41" s="225"/>
      <c r="T41" s="225"/>
      <c r="U41" s="225"/>
      <c r="V41" s="225"/>
      <c r="W41" s="24"/>
      <c r="X41" s="3"/>
    </row>
    <row r="42" spans="1:24" ht="24.95" customHeight="1" x14ac:dyDescent="0.25">
      <c r="A42" s="3"/>
      <c r="B42" s="19" t="s">
        <v>47</v>
      </c>
      <c r="C42" s="52"/>
      <c r="D42" s="20"/>
      <c r="E42" s="51"/>
      <c r="F42" s="53"/>
      <c r="G42" s="51"/>
      <c r="H42" s="29"/>
      <c r="I42" s="158">
        <f t="shared" si="0"/>
        <v>0</v>
      </c>
      <c r="J42" s="21"/>
      <c r="K42" s="158">
        <f t="shared" si="1"/>
        <v>67</v>
      </c>
      <c r="L42" s="30"/>
      <c r="M42" s="225"/>
      <c r="N42" s="225"/>
      <c r="O42" s="225"/>
      <c r="P42" s="225"/>
      <c r="Q42" s="225"/>
      <c r="R42" s="225"/>
      <c r="S42" s="225"/>
      <c r="T42" s="225"/>
      <c r="U42" s="225"/>
      <c r="V42" s="225"/>
      <c r="W42" s="24"/>
      <c r="X42" s="3"/>
    </row>
    <row r="43" spans="1:24" ht="24.95" customHeight="1" x14ac:dyDescent="0.25">
      <c r="A43" s="3"/>
      <c r="B43" s="19" t="s">
        <v>48</v>
      </c>
      <c r="C43" s="52"/>
      <c r="D43" s="20"/>
      <c r="E43" s="51"/>
      <c r="F43" s="53"/>
      <c r="G43" s="51"/>
      <c r="H43" s="29"/>
      <c r="I43" s="158">
        <f t="shared" si="0"/>
        <v>0</v>
      </c>
      <c r="J43" s="21"/>
      <c r="K43" s="158">
        <f t="shared" si="1"/>
        <v>67</v>
      </c>
      <c r="L43" s="30"/>
      <c r="M43" s="225"/>
      <c r="N43" s="225"/>
      <c r="O43" s="225"/>
      <c r="P43" s="225"/>
      <c r="Q43" s="225"/>
      <c r="R43" s="225"/>
      <c r="S43" s="225"/>
      <c r="T43" s="225"/>
      <c r="U43" s="225"/>
      <c r="V43" s="225"/>
      <c r="W43" s="24"/>
      <c r="X43" s="3"/>
    </row>
    <row r="44" spans="1:24" ht="24.95" customHeight="1" x14ac:dyDescent="0.25">
      <c r="A44" s="3"/>
      <c r="B44" s="19" t="s">
        <v>49</v>
      </c>
      <c r="C44" s="52"/>
      <c r="D44" s="20"/>
      <c r="E44" s="51"/>
      <c r="F44" s="53"/>
      <c r="G44" s="51"/>
      <c r="H44" s="29"/>
      <c r="I44" s="158">
        <f t="shared" si="0"/>
        <v>0</v>
      </c>
      <c r="J44" s="21"/>
      <c r="K44" s="158">
        <f t="shared" si="1"/>
        <v>67</v>
      </c>
      <c r="L44" s="30"/>
      <c r="M44" s="225"/>
      <c r="N44" s="225"/>
      <c r="O44" s="225"/>
      <c r="P44" s="225"/>
      <c r="Q44" s="225"/>
      <c r="R44" s="225"/>
      <c r="S44" s="225"/>
      <c r="T44" s="225"/>
      <c r="U44" s="225"/>
      <c r="V44" s="225"/>
      <c r="W44" s="24"/>
      <c r="X44" s="3"/>
    </row>
    <row r="45" spans="1:24" ht="24.95" customHeight="1" x14ac:dyDescent="0.25">
      <c r="A45" s="3"/>
      <c r="B45" s="19" t="s">
        <v>50</v>
      </c>
      <c r="C45" s="52"/>
      <c r="D45" s="20"/>
      <c r="E45" s="51"/>
      <c r="F45" s="53"/>
      <c r="G45" s="51"/>
      <c r="H45" s="29"/>
      <c r="I45" s="158">
        <f t="shared" si="0"/>
        <v>0</v>
      </c>
      <c r="J45" s="21"/>
      <c r="K45" s="158">
        <f t="shared" si="1"/>
        <v>67</v>
      </c>
      <c r="L45" s="30"/>
      <c r="M45" s="225"/>
      <c r="N45" s="225"/>
      <c r="O45" s="225"/>
      <c r="P45" s="225"/>
      <c r="Q45" s="225"/>
      <c r="R45" s="225"/>
      <c r="S45" s="225"/>
      <c r="T45" s="225"/>
      <c r="U45" s="225"/>
      <c r="V45" s="225"/>
      <c r="W45" s="24"/>
      <c r="X45" s="3"/>
    </row>
    <row r="46" spans="1:24" ht="24.95" customHeight="1" x14ac:dyDescent="0.25">
      <c r="A46" s="3"/>
      <c r="B46" s="19" t="s">
        <v>51</v>
      </c>
      <c r="C46" s="52"/>
      <c r="D46" s="20"/>
      <c r="E46" s="51"/>
      <c r="F46" s="53"/>
      <c r="G46" s="51"/>
      <c r="H46" s="29"/>
      <c r="I46" s="158">
        <f t="shared" si="0"/>
        <v>0</v>
      </c>
      <c r="J46" s="21"/>
      <c r="K46" s="158">
        <f t="shared" si="1"/>
        <v>67</v>
      </c>
      <c r="L46" s="30"/>
      <c r="M46" s="225"/>
      <c r="N46" s="225"/>
      <c r="O46" s="225"/>
      <c r="P46" s="225"/>
      <c r="Q46" s="225"/>
      <c r="R46" s="225"/>
      <c r="S46" s="225"/>
      <c r="T46" s="225"/>
      <c r="U46" s="225"/>
      <c r="V46" s="225"/>
      <c r="W46" s="24"/>
      <c r="X46" s="3"/>
    </row>
    <row r="47" spans="1:24" ht="24.95" customHeight="1" x14ac:dyDescent="0.25">
      <c r="A47" s="3"/>
      <c r="B47" s="19" t="s">
        <v>52</v>
      </c>
      <c r="C47" s="52"/>
      <c r="D47" s="20"/>
      <c r="E47" s="51"/>
      <c r="F47" s="53"/>
      <c r="G47" s="51"/>
      <c r="H47" s="29"/>
      <c r="I47" s="158">
        <f t="shared" si="0"/>
        <v>0</v>
      </c>
      <c r="J47" s="21"/>
      <c r="K47" s="158">
        <f t="shared" si="1"/>
        <v>67</v>
      </c>
      <c r="L47" s="30"/>
      <c r="M47" s="225"/>
      <c r="N47" s="225"/>
      <c r="O47" s="225"/>
      <c r="P47" s="225"/>
      <c r="Q47" s="225"/>
      <c r="R47" s="225"/>
      <c r="S47" s="225"/>
      <c r="T47" s="225"/>
      <c r="U47" s="225"/>
      <c r="V47" s="225"/>
      <c r="W47" s="24"/>
      <c r="X47" s="3"/>
    </row>
    <row r="48" spans="1:24" ht="24.95" customHeight="1" x14ac:dyDescent="0.25">
      <c r="A48" s="3"/>
      <c r="B48" s="19" t="s">
        <v>53</v>
      </c>
      <c r="C48" s="52"/>
      <c r="D48" s="20"/>
      <c r="E48" s="51"/>
      <c r="F48" s="53"/>
      <c r="G48" s="51"/>
      <c r="H48" s="29"/>
      <c r="I48" s="158">
        <f t="shared" si="0"/>
        <v>0</v>
      </c>
      <c r="J48" s="21"/>
      <c r="K48" s="158">
        <f t="shared" si="1"/>
        <v>67</v>
      </c>
      <c r="L48" s="30"/>
      <c r="M48" s="225"/>
      <c r="N48" s="225"/>
      <c r="O48" s="225"/>
      <c r="P48" s="225"/>
      <c r="Q48" s="225"/>
      <c r="R48" s="225"/>
      <c r="S48" s="225"/>
      <c r="T48" s="225"/>
      <c r="U48" s="225"/>
      <c r="V48" s="225"/>
      <c r="W48" s="24"/>
      <c r="X48" s="3"/>
    </row>
    <row r="49" spans="1:24" ht="24.95" customHeight="1" x14ac:dyDescent="0.25">
      <c r="A49" s="3"/>
      <c r="B49" s="19" t="s">
        <v>54</v>
      </c>
      <c r="C49" s="52"/>
      <c r="D49" s="20"/>
      <c r="E49" s="51"/>
      <c r="F49" s="53"/>
      <c r="G49" s="51"/>
      <c r="H49" s="29"/>
      <c r="I49" s="158">
        <f t="shared" si="0"/>
        <v>0</v>
      </c>
      <c r="J49" s="21"/>
      <c r="K49" s="158">
        <f t="shared" si="1"/>
        <v>67</v>
      </c>
      <c r="L49" s="30"/>
      <c r="M49" s="225"/>
      <c r="N49" s="225"/>
      <c r="O49" s="225"/>
      <c r="P49" s="225"/>
      <c r="Q49" s="225"/>
      <c r="R49" s="225"/>
      <c r="S49" s="225"/>
      <c r="T49" s="225"/>
      <c r="U49" s="225"/>
      <c r="V49" s="225"/>
      <c r="W49" s="24"/>
      <c r="X49" s="3"/>
    </row>
    <row r="50" spans="1:24" ht="24.95" customHeight="1" x14ac:dyDescent="0.25">
      <c r="A50" s="3"/>
      <c r="B50" s="19" t="s">
        <v>55</v>
      </c>
      <c r="C50" s="52"/>
      <c r="D50" s="20"/>
      <c r="E50" s="51"/>
      <c r="F50" s="53"/>
      <c r="G50" s="51"/>
      <c r="H50" s="29"/>
      <c r="I50" s="158">
        <f t="shared" si="0"/>
        <v>0</v>
      </c>
      <c r="J50" s="21"/>
      <c r="K50" s="158">
        <f t="shared" si="1"/>
        <v>67</v>
      </c>
      <c r="L50" s="30"/>
      <c r="M50" s="225"/>
      <c r="N50" s="225"/>
      <c r="O50" s="225"/>
      <c r="P50" s="225"/>
      <c r="Q50" s="225"/>
      <c r="R50" s="225"/>
      <c r="S50" s="225"/>
      <c r="T50" s="225"/>
      <c r="U50" s="225"/>
      <c r="V50" s="225"/>
      <c r="W50" s="24"/>
      <c r="X50" s="3"/>
    </row>
    <row r="51" spans="1:24" ht="24.95" customHeight="1" x14ac:dyDescent="0.25">
      <c r="A51" s="3"/>
      <c r="B51" s="19" t="s">
        <v>56</v>
      </c>
      <c r="C51" s="52"/>
      <c r="D51" s="20"/>
      <c r="E51" s="51"/>
      <c r="F51" s="53"/>
      <c r="G51" s="51"/>
      <c r="H51" s="29"/>
      <c r="I51" s="158">
        <f t="shared" si="0"/>
        <v>0</v>
      </c>
      <c r="J51" s="21"/>
      <c r="K51" s="158">
        <f t="shared" si="1"/>
        <v>67</v>
      </c>
      <c r="L51" s="30"/>
      <c r="M51" s="225"/>
      <c r="N51" s="225"/>
      <c r="O51" s="225"/>
      <c r="P51" s="225"/>
      <c r="Q51" s="225"/>
      <c r="R51" s="225"/>
      <c r="S51" s="225"/>
      <c r="T51" s="225"/>
      <c r="U51" s="225"/>
      <c r="V51" s="225"/>
      <c r="W51" s="24"/>
      <c r="X51" s="3"/>
    </row>
    <row r="52" spans="1:24" ht="24.95" customHeight="1" x14ac:dyDescent="0.25">
      <c r="A52" s="3"/>
      <c r="B52" s="19" t="s">
        <v>57</v>
      </c>
      <c r="C52" s="52"/>
      <c r="D52" s="20"/>
      <c r="E52" s="51"/>
      <c r="F52" s="53"/>
      <c r="G52" s="51"/>
      <c r="H52" s="29"/>
      <c r="I52" s="158">
        <f t="shared" si="0"/>
        <v>0</v>
      </c>
      <c r="J52" s="21"/>
      <c r="K52" s="158">
        <f t="shared" si="1"/>
        <v>67</v>
      </c>
      <c r="L52" s="30"/>
      <c r="M52" s="225"/>
      <c r="N52" s="225"/>
      <c r="O52" s="225"/>
      <c r="P52" s="225"/>
      <c r="Q52" s="225"/>
      <c r="R52" s="225"/>
      <c r="S52" s="225"/>
      <c r="T52" s="225"/>
      <c r="U52" s="225"/>
      <c r="V52" s="225"/>
      <c r="W52" s="24"/>
      <c r="X52" s="3"/>
    </row>
    <row r="53" spans="1:24" ht="24.95" customHeight="1" x14ac:dyDescent="0.25">
      <c r="A53" s="3"/>
      <c r="B53" s="19" t="s">
        <v>58</v>
      </c>
      <c r="C53" s="52"/>
      <c r="D53" s="20"/>
      <c r="E53" s="51"/>
      <c r="F53" s="53"/>
      <c r="G53" s="51"/>
      <c r="H53" s="29"/>
      <c r="I53" s="158">
        <f t="shared" si="0"/>
        <v>0</v>
      </c>
      <c r="J53" s="21"/>
      <c r="K53" s="158">
        <f t="shared" si="1"/>
        <v>67</v>
      </c>
      <c r="L53" s="30"/>
      <c r="M53" s="225"/>
      <c r="N53" s="225"/>
      <c r="O53" s="225"/>
      <c r="P53" s="225"/>
      <c r="Q53" s="225"/>
      <c r="R53" s="225"/>
      <c r="S53" s="225"/>
      <c r="T53" s="225"/>
      <c r="U53" s="225"/>
      <c r="V53" s="225"/>
      <c r="W53" s="24"/>
      <c r="X53" s="3"/>
    </row>
    <row r="54" spans="1:24" ht="24.95" customHeight="1" x14ac:dyDescent="0.25">
      <c r="A54" s="3"/>
      <c r="B54" s="19" t="s">
        <v>59</v>
      </c>
      <c r="C54" s="52"/>
      <c r="D54" s="20"/>
      <c r="E54" s="51"/>
      <c r="F54" s="53"/>
      <c r="G54" s="51"/>
      <c r="H54" s="29"/>
      <c r="I54" s="158">
        <f t="shared" si="0"/>
        <v>0</v>
      </c>
      <c r="J54" s="21"/>
      <c r="K54" s="158">
        <f t="shared" si="1"/>
        <v>67</v>
      </c>
      <c r="L54" s="30"/>
      <c r="M54" s="225"/>
      <c r="N54" s="225"/>
      <c r="O54" s="225"/>
      <c r="P54" s="225"/>
      <c r="Q54" s="225"/>
      <c r="R54" s="225"/>
      <c r="S54" s="225"/>
      <c r="T54" s="225"/>
      <c r="U54" s="225"/>
      <c r="V54" s="225"/>
      <c r="W54" s="24"/>
      <c r="X54" s="3"/>
    </row>
    <row r="55" spans="1:24" ht="24.95" customHeight="1" x14ac:dyDescent="0.25">
      <c r="A55" s="3"/>
      <c r="B55" s="19" t="s">
        <v>60</v>
      </c>
      <c r="C55" s="52"/>
      <c r="D55" s="20"/>
      <c r="E55" s="51"/>
      <c r="F55" s="53"/>
      <c r="G55" s="51"/>
      <c r="H55" s="29"/>
      <c r="I55" s="158">
        <f t="shared" si="0"/>
        <v>0</v>
      </c>
      <c r="J55" s="21"/>
      <c r="K55" s="158">
        <f t="shared" si="1"/>
        <v>67</v>
      </c>
      <c r="L55" s="30"/>
      <c r="M55" s="225"/>
      <c r="N55" s="225"/>
      <c r="O55" s="225"/>
      <c r="P55" s="225"/>
      <c r="Q55" s="225"/>
      <c r="R55" s="225"/>
      <c r="S55" s="225"/>
      <c r="T55" s="225"/>
      <c r="U55" s="225"/>
      <c r="V55" s="225"/>
      <c r="W55" s="24"/>
      <c r="X55" s="3"/>
    </row>
    <row r="56" spans="1:24" ht="24.95" customHeight="1" x14ac:dyDescent="0.25">
      <c r="A56" s="3"/>
      <c r="B56" s="19" t="s">
        <v>61</v>
      </c>
      <c r="C56" s="52"/>
      <c r="D56" s="20"/>
      <c r="E56" s="51"/>
      <c r="F56" s="53"/>
      <c r="G56" s="51"/>
      <c r="H56" s="29"/>
      <c r="I56" s="158">
        <f t="shared" si="0"/>
        <v>0</v>
      </c>
      <c r="J56" s="21"/>
      <c r="K56" s="158">
        <f t="shared" si="1"/>
        <v>67</v>
      </c>
      <c r="L56" s="30"/>
      <c r="M56" s="225"/>
      <c r="N56" s="225"/>
      <c r="O56" s="225"/>
      <c r="P56" s="225"/>
      <c r="Q56" s="225"/>
      <c r="R56" s="225"/>
      <c r="S56" s="225"/>
      <c r="T56" s="225"/>
      <c r="U56" s="225"/>
      <c r="V56" s="225"/>
      <c r="W56" s="24"/>
      <c r="X56" s="3"/>
    </row>
    <row r="57" spans="1:24" ht="24.95" customHeight="1" x14ac:dyDescent="0.25">
      <c r="A57" s="3"/>
      <c r="B57" s="19" t="s">
        <v>62</v>
      </c>
      <c r="C57" s="52"/>
      <c r="D57" s="20"/>
      <c r="E57" s="51"/>
      <c r="F57" s="54"/>
      <c r="G57" s="51"/>
      <c r="H57" s="29"/>
      <c r="I57" s="158">
        <f t="shared" si="0"/>
        <v>0</v>
      </c>
      <c r="J57" s="21"/>
      <c r="K57" s="158">
        <f t="shared" si="1"/>
        <v>67</v>
      </c>
      <c r="L57" s="30"/>
      <c r="M57" s="225"/>
      <c r="N57" s="225"/>
      <c r="O57" s="225"/>
      <c r="P57" s="225"/>
      <c r="Q57" s="225"/>
      <c r="R57" s="225"/>
      <c r="S57" s="225"/>
      <c r="T57" s="225"/>
      <c r="U57" s="225"/>
      <c r="V57" s="225"/>
      <c r="W57" s="24"/>
      <c r="X57" s="3"/>
    </row>
    <row r="58" spans="1:24" ht="24.95" customHeight="1" x14ac:dyDescent="0.25">
      <c r="A58" s="3"/>
      <c r="B58" s="19" t="s">
        <v>63</v>
      </c>
      <c r="C58" s="52"/>
      <c r="D58" s="20"/>
      <c r="E58" s="51"/>
      <c r="F58" s="53"/>
      <c r="G58" s="51"/>
      <c r="H58" s="29"/>
      <c r="I58" s="158">
        <f t="shared" si="0"/>
        <v>0</v>
      </c>
      <c r="J58" s="21"/>
      <c r="K58" s="158">
        <f t="shared" si="1"/>
        <v>67</v>
      </c>
      <c r="L58" s="30"/>
      <c r="M58" s="225"/>
      <c r="N58" s="225"/>
      <c r="O58" s="225"/>
      <c r="P58" s="225"/>
      <c r="Q58" s="225"/>
      <c r="R58" s="225"/>
      <c r="S58" s="225"/>
      <c r="T58" s="225"/>
      <c r="U58" s="225"/>
      <c r="V58" s="225"/>
      <c r="W58" s="24"/>
      <c r="X58" s="3"/>
    </row>
    <row r="59" spans="1:24" ht="24.95" customHeight="1" x14ac:dyDescent="0.25">
      <c r="A59" s="3"/>
      <c r="B59" s="19" t="s">
        <v>64</v>
      </c>
      <c r="C59" s="52"/>
      <c r="D59" s="20"/>
      <c r="E59" s="51"/>
      <c r="F59" s="53"/>
      <c r="G59" s="51"/>
      <c r="H59" s="29"/>
      <c r="I59" s="158">
        <f t="shared" si="0"/>
        <v>0</v>
      </c>
      <c r="J59" s="21"/>
      <c r="K59" s="158">
        <f t="shared" si="1"/>
        <v>67</v>
      </c>
      <c r="L59" s="30"/>
      <c r="M59" s="225"/>
      <c r="N59" s="225"/>
      <c r="O59" s="225"/>
      <c r="P59" s="225"/>
      <c r="Q59" s="225"/>
      <c r="R59" s="225"/>
      <c r="S59" s="225"/>
      <c r="T59" s="225"/>
      <c r="U59" s="225"/>
      <c r="V59" s="225"/>
      <c r="W59" s="24"/>
      <c r="X59" s="3"/>
    </row>
    <row r="60" spans="1:24" ht="24.95" customHeight="1" x14ac:dyDescent="0.25">
      <c r="A60" s="3"/>
      <c r="B60" s="19" t="s">
        <v>65</v>
      </c>
      <c r="C60" s="52"/>
      <c r="D60" s="20"/>
      <c r="E60" s="51"/>
      <c r="F60" s="53"/>
      <c r="G60" s="51"/>
      <c r="H60" s="29"/>
      <c r="I60" s="158">
        <f t="shared" si="0"/>
        <v>0</v>
      </c>
      <c r="J60" s="21"/>
      <c r="K60" s="158">
        <f t="shared" si="1"/>
        <v>67</v>
      </c>
      <c r="L60" s="30"/>
      <c r="M60" s="225"/>
      <c r="N60" s="225"/>
      <c r="O60" s="225"/>
      <c r="P60" s="225"/>
      <c r="Q60" s="225"/>
      <c r="R60" s="225"/>
      <c r="S60" s="225"/>
      <c r="T60" s="225"/>
      <c r="U60" s="225"/>
      <c r="V60" s="225"/>
      <c r="W60" s="24"/>
      <c r="X60" s="3"/>
    </row>
    <row r="61" spans="1:24" ht="24.95" customHeight="1" x14ac:dyDescent="0.25">
      <c r="A61" s="3"/>
      <c r="B61" s="19" t="s">
        <v>66</v>
      </c>
      <c r="C61" s="52"/>
      <c r="D61" s="20"/>
      <c r="E61" s="51"/>
      <c r="F61" s="53"/>
      <c r="G61" s="51"/>
      <c r="H61" s="29"/>
      <c r="I61" s="158">
        <f t="shared" si="0"/>
        <v>0</v>
      </c>
      <c r="J61" s="21"/>
      <c r="K61" s="158">
        <f t="shared" si="1"/>
        <v>67</v>
      </c>
      <c r="L61" s="30"/>
      <c r="M61" s="225"/>
      <c r="N61" s="225"/>
      <c r="O61" s="225"/>
      <c r="P61" s="225"/>
      <c r="Q61" s="225"/>
      <c r="R61" s="225"/>
      <c r="S61" s="225"/>
      <c r="T61" s="225"/>
      <c r="U61" s="225"/>
      <c r="V61" s="225"/>
      <c r="W61" s="24"/>
      <c r="X61" s="3"/>
    </row>
    <row r="62" spans="1:24" ht="24.95" customHeight="1" x14ac:dyDescent="0.25">
      <c r="A62" s="3"/>
      <c r="B62" s="19" t="s">
        <v>67</v>
      </c>
      <c r="C62" s="52"/>
      <c r="D62" s="20"/>
      <c r="E62" s="51"/>
      <c r="F62" s="54"/>
      <c r="G62" s="51"/>
      <c r="H62" s="29"/>
      <c r="I62" s="158">
        <f t="shared" si="0"/>
        <v>0</v>
      </c>
      <c r="J62" s="21"/>
      <c r="K62" s="158">
        <f t="shared" si="1"/>
        <v>67</v>
      </c>
      <c r="L62" s="30"/>
      <c r="M62" s="225"/>
      <c r="N62" s="225"/>
      <c r="O62" s="225"/>
      <c r="P62" s="225"/>
      <c r="Q62" s="225"/>
      <c r="R62" s="225"/>
      <c r="S62" s="225"/>
      <c r="T62" s="225"/>
      <c r="U62" s="225"/>
      <c r="V62" s="225"/>
      <c r="W62" s="24"/>
      <c r="X62" s="3"/>
    </row>
    <row r="63" spans="1:24" ht="24.95" customHeight="1" x14ac:dyDescent="0.25">
      <c r="A63" s="3"/>
      <c r="B63" s="19" t="s">
        <v>68</v>
      </c>
      <c r="C63" s="52"/>
      <c r="D63" s="20"/>
      <c r="E63" s="51"/>
      <c r="F63" s="53"/>
      <c r="G63" s="51"/>
      <c r="H63" s="29"/>
      <c r="I63" s="158">
        <f t="shared" si="0"/>
        <v>0</v>
      </c>
      <c r="J63" s="21"/>
      <c r="K63" s="158">
        <f t="shared" si="1"/>
        <v>67</v>
      </c>
      <c r="L63" s="30"/>
      <c r="M63" s="225"/>
      <c r="N63" s="225"/>
      <c r="O63" s="225"/>
      <c r="P63" s="225"/>
      <c r="Q63" s="225"/>
      <c r="R63" s="225"/>
      <c r="S63" s="225"/>
      <c r="T63" s="225"/>
      <c r="U63" s="225"/>
      <c r="V63" s="225"/>
      <c r="W63" s="24"/>
      <c r="X63" s="3"/>
    </row>
    <row r="64" spans="1:24" ht="24.95" customHeight="1" x14ac:dyDescent="0.25">
      <c r="A64" s="3"/>
      <c r="B64" s="19" t="s">
        <v>69</v>
      </c>
      <c r="C64" s="52"/>
      <c r="D64" s="20"/>
      <c r="E64" s="51"/>
      <c r="F64" s="53"/>
      <c r="G64" s="51"/>
      <c r="H64" s="29"/>
      <c r="I64" s="158">
        <f t="shared" si="0"/>
        <v>0</v>
      </c>
      <c r="J64" s="21"/>
      <c r="K64" s="158">
        <f t="shared" si="1"/>
        <v>67</v>
      </c>
      <c r="L64" s="30"/>
      <c r="M64" s="225"/>
      <c r="N64" s="225"/>
      <c r="O64" s="225"/>
      <c r="P64" s="225"/>
      <c r="Q64" s="225"/>
      <c r="R64" s="225"/>
      <c r="S64" s="225"/>
      <c r="T64" s="225"/>
      <c r="U64" s="225"/>
      <c r="V64" s="225"/>
      <c r="W64" s="24"/>
      <c r="X64" s="3"/>
    </row>
    <row r="65" spans="1:24" ht="24.95" customHeight="1" x14ac:dyDescent="0.25">
      <c r="A65" s="3"/>
      <c r="B65" s="19" t="s">
        <v>70</v>
      </c>
      <c r="C65" s="52"/>
      <c r="D65" s="20"/>
      <c r="E65" s="51"/>
      <c r="F65" s="54"/>
      <c r="G65" s="51"/>
      <c r="H65" s="29"/>
      <c r="I65" s="158">
        <f t="shared" si="0"/>
        <v>0</v>
      </c>
      <c r="J65" s="21"/>
      <c r="K65" s="158">
        <f t="shared" si="1"/>
        <v>67</v>
      </c>
      <c r="L65" s="30"/>
      <c r="M65" s="225"/>
      <c r="N65" s="225"/>
      <c r="O65" s="225"/>
      <c r="P65" s="225"/>
      <c r="Q65" s="225"/>
      <c r="R65" s="225"/>
      <c r="S65" s="225"/>
      <c r="T65" s="225"/>
      <c r="U65" s="225"/>
      <c r="V65" s="225"/>
      <c r="W65" s="24"/>
      <c r="X65" s="3"/>
    </row>
    <row r="66" spans="1:24" ht="24.95" customHeight="1" x14ac:dyDescent="0.25">
      <c r="A66" s="3"/>
      <c r="B66" s="19" t="s">
        <v>71</v>
      </c>
      <c r="C66" s="52"/>
      <c r="D66" s="20"/>
      <c r="E66" s="51"/>
      <c r="F66" s="53"/>
      <c r="G66" s="51"/>
      <c r="H66" s="29"/>
      <c r="I66" s="158">
        <f t="shared" si="0"/>
        <v>0</v>
      </c>
      <c r="J66" s="21"/>
      <c r="K66" s="158">
        <f t="shared" si="1"/>
        <v>67</v>
      </c>
      <c r="L66" s="30"/>
      <c r="M66" s="225"/>
      <c r="N66" s="225"/>
      <c r="O66" s="225"/>
      <c r="P66" s="225"/>
      <c r="Q66" s="225"/>
      <c r="R66" s="225"/>
      <c r="S66" s="225"/>
      <c r="T66" s="225"/>
      <c r="U66" s="225"/>
      <c r="V66" s="225"/>
      <c r="W66" s="24"/>
      <c r="X66" s="3"/>
    </row>
    <row r="67" spans="1:24" ht="24.95" customHeight="1" x14ac:dyDescent="0.25">
      <c r="A67" s="3"/>
      <c r="B67" s="19" t="s">
        <v>72</v>
      </c>
      <c r="C67" s="52"/>
      <c r="D67" s="20"/>
      <c r="E67" s="51"/>
      <c r="F67" s="53"/>
      <c r="G67" s="51"/>
      <c r="H67" s="29"/>
      <c r="I67" s="158">
        <f t="shared" si="0"/>
        <v>0</v>
      </c>
      <c r="J67" s="21"/>
      <c r="K67" s="158">
        <f t="shared" si="1"/>
        <v>67</v>
      </c>
      <c r="L67" s="30"/>
      <c r="M67" s="225"/>
      <c r="N67" s="225"/>
      <c r="O67" s="225"/>
      <c r="P67" s="225"/>
      <c r="Q67" s="225"/>
      <c r="R67" s="225"/>
      <c r="S67" s="225"/>
      <c r="T67" s="225"/>
      <c r="U67" s="225"/>
      <c r="V67" s="225"/>
      <c r="W67" s="24"/>
      <c r="X67" s="3"/>
    </row>
    <row r="68" spans="1:24" ht="24.95" customHeight="1" x14ac:dyDescent="0.25">
      <c r="A68" s="3"/>
      <c r="B68" s="19" t="s">
        <v>73</v>
      </c>
      <c r="C68" s="52"/>
      <c r="D68" s="20"/>
      <c r="E68" s="51"/>
      <c r="F68" s="53"/>
      <c r="G68" s="51"/>
      <c r="H68" s="29"/>
      <c r="I68" s="158">
        <f t="shared" si="0"/>
        <v>0</v>
      </c>
      <c r="J68" s="21"/>
      <c r="K68" s="158">
        <f t="shared" si="1"/>
        <v>67</v>
      </c>
      <c r="L68" s="30"/>
      <c r="M68" s="225"/>
      <c r="N68" s="225"/>
      <c r="O68" s="225"/>
      <c r="P68" s="225"/>
      <c r="Q68" s="225"/>
      <c r="R68" s="225"/>
      <c r="S68" s="225"/>
      <c r="T68" s="225"/>
      <c r="U68" s="225"/>
      <c r="V68" s="225"/>
      <c r="W68" s="24"/>
      <c r="X68" s="3"/>
    </row>
    <row r="69" spans="1:24" ht="24.95" customHeight="1" x14ac:dyDescent="0.25">
      <c r="A69" s="3"/>
      <c r="B69" s="19" t="s">
        <v>74</v>
      </c>
      <c r="C69" s="52"/>
      <c r="D69" s="20"/>
      <c r="E69" s="51"/>
      <c r="F69" s="54"/>
      <c r="G69" s="51"/>
      <c r="H69" s="29"/>
      <c r="I69" s="158">
        <f t="shared" si="0"/>
        <v>0</v>
      </c>
      <c r="J69" s="21"/>
      <c r="K69" s="158">
        <f t="shared" si="1"/>
        <v>67</v>
      </c>
      <c r="L69" s="30"/>
      <c r="M69" s="225"/>
      <c r="N69" s="225"/>
      <c r="O69" s="225"/>
      <c r="P69" s="225"/>
      <c r="Q69" s="225"/>
      <c r="R69" s="225"/>
      <c r="S69" s="225"/>
      <c r="T69" s="225"/>
      <c r="U69" s="225"/>
      <c r="V69" s="225"/>
      <c r="W69" s="24"/>
      <c r="X69" s="3"/>
    </row>
    <row r="70" spans="1:24" ht="24.95" customHeight="1" x14ac:dyDescent="0.25">
      <c r="A70" s="3"/>
      <c r="B70" s="19" t="s">
        <v>75</v>
      </c>
      <c r="C70" s="52"/>
      <c r="D70" s="20"/>
      <c r="E70" s="51"/>
      <c r="F70" s="53"/>
      <c r="G70" s="51"/>
      <c r="H70" s="29"/>
      <c r="I70" s="158">
        <f t="shared" si="0"/>
        <v>0</v>
      </c>
      <c r="J70" s="21"/>
      <c r="K70" s="158">
        <f t="shared" si="1"/>
        <v>67</v>
      </c>
      <c r="L70" s="30"/>
      <c r="M70" s="225"/>
      <c r="N70" s="225"/>
      <c r="O70" s="225"/>
      <c r="P70" s="225"/>
      <c r="Q70" s="225"/>
      <c r="R70" s="225"/>
      <c r="S70" s="225"/>
      <c r="T70" s="225"/>
      <c r="U70" s="225"/>
      <c r="V70" s="225"/>
      <c r="W70" s="24"/>
      <c r="X70" s="3"/>
    </row>
    <row r="71" spans="1:24" ht="24.95" customHeight="1" x14ac:dyDescent="0.25">
      <c r="A71" s="3"/>
      <c r="B71" s="19" t="s">
        <v>76</v>
      </c>
      <c r="C71" s="52"/>
      <c r="D71" s="20"/>
      <c r="E71" s="51"/>
      <c r="F71" s="53"/>
      <c r="G71" s="51"/>
      <c r="H71" s="29"/>
      <c r="I71" s="158">
        <f t="shared" si="0"/>
        <v>0</v>
      </c>
      <c r="J71" s="21"/>
      <c r="K71" s="158">
        <f t="shared" si="1"/>
        <v>67</v>
      </c>
      <c r="L71" s="30"/>
      <c r="M71" s="225"/>
      <c r="N71" s="225"/>
      <c r="O71" s="225"/>
      <c r="P71" s="225"/>
      <c r="Q71" s="225"/>
      <c r="R71" s="225"/>
      <c r="S71" s="225"/>
      <c r="T71" s="225"/>
      <c r="U71" s="225"/>
      <c r="V71" s="225"/>
      <c r="W71" s="24"/>
      <c r="X71" s="3"/>
    </row>
    <row r="72" spans="1:24" ht="24.95" customHeight="1" x14ac:dyDescent="0.25">
      <c r="A72" s="3"/>
      <c r="B72" s="19" t="s">
        <v>77</v>
      </c>
      <c r="C72" s="52"/>
      <c r="D72" s="20"/>
      <c r="E72" s="51"/>
      <c r="F72" s="53"/>
      <c r="G72" s="51"/>
      <c r="H72" s="29"/>
      <c r="I72" s="158">
        <f t="shared" ref="I72:I135" si="2">G71-E72</f>
        <v>0</v>
      </c>
      <c r="J72" s="21"/>
      <c r="K72" s="158">
        <f t="shared" ref="K72:K135" si="3">K71</f>
        <v>67</v>
      </c>
      <c r="L72" s="30"/>
      <c r="M72" s="225"/>
      <c r="N72" s="225"/>
      <c r="O72" s="225"/>
      <c r="P72" s="225"/>
      <c r="Q72" s="225"/>
      <c r="R72" s="225"/>
      <c r="S72" s="225"/>
      <c r="T72" s="225"/>
      <c r="U72" s="225"/>
      <c r="V72" s="225"/>
      <c r="W72" s="24"/>
      <c r="X72" s="3"/>
    </row>
    <row r="73" spans="1:24" ht="24.95" customHeight="1" x14ac:dyDescent="0.25">
      <c r="A73" s="3"/>
      <c r="B73" s="19" t="s">
        <v>78</v>
      </c>
      <c r="C73" s="52"/>
      <c r="D73" s="20"/>
      <c r="E73" s="51"/>
      <c r="F73" s="53"/>
      <c r="G73" s="51"/>
      <c r="H73" s="29"/>
      <c r="I73" s="158">
        <f t="shared" si="2"/>
        <v>0</v>
      </c>
      <c r="J73" s="21"/>
      <c r="K73" s="158">
        <f t="shared" si="3"/>
        <v>67</v>
      </c>
      <c r="L73" s="30"/>
      <c r="M73" s="225"/>
      <c r="N73" s="225"/>
      <c r="O73" s="225"/>
      <c r="P73" s="225"/>
      <c r="Q73" s="225"/>
      <c r="R73" s="225"/>
      <c r="S73" s="225"/>
      <c r="T73" s="225"/>
      <c r="U73" s="225"/>
      <c r="V73" s="225"/>
      <c r="W73" s="24"/>
      <c r="X73" s="3"/>
    </row>
    <row r="74" spans="1:24" ht="24.95" customHeight="1" x14ac:dyDescent="0.25">
      <c r="A74" s="3"/>
      <c r="B74" s="19" t="s">
        <v>79</v>
      </c>
      <c r="C74" s="52"/>
      <c r="D74" s="20"/>
      <c r="E74" s="51"/>
      <c r="F74" s="53"/>
      <c r="G74" s="51"/>
      <c r="H74" s="29"/>
      <c r="I74" s="158">
        <f t="shared" si="2"/>
        <v>0</v>
      </c>
      <c r="J74" s="21"/>
      <c r="K74" s="158">
        <f t="shared" si="3"/>
        <v>67</v>
      </c>
      <c r="L74" s="30"/>
      <c r="M74" s="226"/>
      <c r="N74" s="226"/>
      <c r="O74" s="226"/>
      <c r="P74" s="226"/>
      <c r="Q74" s="226"/>
      <c r="R74" s="226"/>
      <c r="S74" s="226"/>
      <c r="T74" s="226"/>
      <c r="U74" s="226"/>
      <c r="V74" s="226"/>
      <c r="W74" s="24"/>
      <c r="X74" s="3"/>
    </row>
    <row r="75" spans="1:24" ht="24.95" customHeight="1" x14ac:dyDescent="0.25">
      <c r="A75" s="3"/>
      <c r="B75" s="19" t="s">
        <v>80</v>
      </c>
      <c r="C75" s="52"/>
      <c r="D75" s="20"/>
      <c r="E75" s="51"/>
      <c r="F75" s="53"/>
      <c r="G75" s="51"/>
      <c r="H75" s="29"/>
      <c r="I75" s="158">
        <f t="shared" si="2"/>
        <v>0</v>
      </c>
      <c r="J75" s="21"/>
      <c r="K75" s="158">
        <f t="shared" si="3"/>
        <v>67</v>
      </c>
      <c r="L75" s="30"/>
      <c r="M75" s="226"/>
      <c r="N75" s="226"/>
      <c r="O75" s="226"/>
      <c r="P75" s="226"/>
      <c r="Q75" s="226"/>
      <c r="R75" s="226"/>
      <c r="S75" s="226"/>
      <c r="T75" s="226"/>
      <c r="U75" s="226"/>
      <c r="V75" s="226"/>
      <c r="W75" s="24"/>
      <c r="X75" s="3"/>
    </row>
    <row r="76" spans="1:24" ht="24.95" customHeight="1" x14ac:dyDescent="0.25">
      <c r="A76" s="3"/>
      <c r="B76" s="19" t="s">
        <v>81</v>
      </c>
      <c r="C76" s="52"/>
      <c r="D76" s="20"/>
      <c r="E76" s="51"/>
      <c r="F76" s="53"/>
      <c r="G76" s="51"/>
      <c r="H76" s="29"/>
      <c r="I76" s="158">
        <f t="shared" si="2"/>
        <v>0</v>
      </c>
      <c r="J76" s="21"/>
      <c r="K76" s="158">
        <f t="shared" si="3"/>
        <v>67</v>
      </c>
      <c r="L76" s="30"/>
      <c r="M76" s="226"/>
      <c r="N76" s="226"/>
      <c r="O76" s="226"/>
      <c r="P76" s="226"/>
      <c r="Q76" s="226"/>
      <c r="R76" s="226"/>
      <c r="S76" s="226"/>
      <c r="T76" s="226"/>
      <c r="U76" s="226"/>
      <c r="V76" s="226"/>
      <c r="W76" s="24"/>
      <c r="X76" s="3"/>
    </row>
    <row r="77" spans="1:24" ht="24.95" customHeight="1" x14ac:dyDescent="0.25">
      <c r="A77" s="3"/>
      <c r="B77" s="19" t="s">
        <v>82</v>
      </c>
      <c r="C77" s="52"/>
      <c r="D77" s="20"/>
      <c r="E77" s="51"/>
      <c r="F77" s="53"/>
      <c r="G77" s="51"/>
      <c r="H77" s="29"/>
      <c r="I77" s="158">
        <f t="shared" si="2"/>
        <v>0</v>
      </c>
      <c r="J77" s="21"/>
      <c r="K77" s="158">
        <f t="shared" si="3"/>
        <v>67</v>
      </c>
      <c r="L77" s="30"/>
      <c r="M77" s="226"/>
      <c r="N77" s="226"/>
      <c r="O77" s="226"/>
      <c r="P77" s="226"/>
      <c r="Q77" s="226"/>
      <c r="R77" s="226"/>
      <c r="S77" s="226"/>
      <c r="T77" s="226"/>
      <c r="U77" s="226"/>
      <c r="V77" s="226"/>
      <c r="W77" s="24"/>
      <c r="X77" s="3"/>
    </row>
    <row r="78" spans="1:24" ht="24.95" customHeight="1" x14ac:dyDescent="0.25">
      <c r="A78" s="3"/>
      <c r="B78" s="19" t="s">
        <v>83</v>
      </c>
      <c r="C78" s="52"/>
      <c r="D78" s="20"/>
      <c r="E78" s="51"/>
      <c r="F78" s="53"/>
      <c r="G78" s="51"/>
      <c r="H78" s="29"/>
      <c r="I78" s="158">
        <f t="shared" si="2"/>
        <v>0</v>
      </c>
      <c r="J78" s="21"/>
      <c r="K78" s="158">
        <f t="shared" si="3"/>
        <v>67</v>
      </c>
      <c r="L78" s="30"/>
      <c r="M78" s="226"/>
      <c r="N78" s="226"/>
      <c r="O78" s="226"/>
      <c r="P78" s="226"/>
      <c r="Q78" s="226"/>
      <c r="R78" s="226"/>
      <c r="S78" s="226"/>
      <c r="T78" s="226"/>
      <c r="U78" s="226"/>
      <c r="V78" s="226"/>
      <c r="W78" s="24"/>
      <c r="X78" s="3"/>
    </row>
    <row r="79" spans="1:24" ht="24.95" customHeight="1" x14ac:dyDescent="0.25">
      <c r="A79" s="3"/>
      <c r="B79" s="19" t="s">
        <v>84</v>
      </c>
      <c r="C79" s="52"/>
      <c r="D79" s="20"/>
      <c r="E79" s="51"/>
      <c r="F79" s="53"/>
      <c r="G79" s="51"/>
      <c r="H79" s="29"/>
      <c r="I79" s="158">
        <f t="shared" si="2"/>
        <v>0</v>
      </c>
      <c r="J79" s="21"/>
      <c r="K79" s="158">
        <f t="shared" si="3"/>
        <v>67</v>
      </c>
      <c r="L79" s="30"/>
      <c r="M79" s="226"/>
      <c r="N79" s="226"/>
      <c r="O79" s="226"/>
      <c r="P79" s="226"/>
      <c r="Q79" s="226"/>
      <c r="R79" s="226"/>
      <c r="S79" s="226"/>
      <c r="T79" s="226"/>
      <c r="U79" s="226"/>
      <c r="V79" s="226"/>
      <c r="W79" s="24"/>
      <c r="X79" s="3"/>
    </row>
    <row r="80" spans="1:24" ht="24.95" customHeight="1" x14ac:dyDescent="0.25">
      <c r="A80" s="3"/>
      <c r="B80" s="19" t="s">
        <v>85</v>
      </c>
      <c r="C80" s="52"/>
      <c r="D80" s="20"/>
      <c r="E80" s="51"/>
      <c r="F80" s="53"/>
      <c r="G80" s="51"/>
      <c r="H80" s="29"/>
      <c r="I80" s="158">
        <f t="shared" si="2"/>
        <v>0</v>
      </c>
      <c r="J80" s="21"/>
      <c r="K80" s="158">
        <f t="shared" si="3"/>
        <v>67</v>
      </c>
      <c r="L80" s="30"/>
      <c r="M80" s="226"/>
      <c r="N80" s="226"/>
      <c r="O80" s="226"/>
      <c r="P80" s="226"/>
      <c r="Q80" s="226"/>
      <c r="R80" s="226"/>
      <c r="S80" s="226"/>
      <c r="T80" s="226"/>
      <c r="U80" s="226"/>
      <c r="V80" s="226"/>
      <c r="W80" s="24"/>
      <c r="X80" s="3"/>
    </row>
    <row r="81" spans="1:24" ht="24.95" customHeight="1" x14ac:dyDescent="0.25">
      <c r="A81" s="3"/>
      <c r="B81" s="19" t="s">
        <v>86</v>
      </c>
      <c r="C81" s="52"/>
      <c r="D81" s="20"/>
      <c r="E81" s="51"/>
      <c r="F81" s="53"/>
      <c r="G81" s="51"/>
      <c r="H81" s="29"/>
      <c r="I81" s="158">
        <f t="shared" si="2"/>
        <v>0</v>
      </c>
      <c r="J81" s="21"/>
      <c r="K81" s="158">
        <f t="shared" si="3"/>
        <v>67</v>
      </c>
      <c r="L81" s="30"/>
      <c r="M81" s="226"/>
      <c r="N81" s="226"/>
      <c r="O81" s="226"/>
      <c r="P81" s="226"/>
      <c r="Q81" s="226"/>
      <c r="R81" s="226"/>
      <c r="S81" s="226"/>
      <c r="T81" s="226"/>
      <c r="U81" s="226"/>
      <c r="V81" s="226"/>
      <c r="W81" s="24"/>
      <c r="X81" s="3"/>
    </row>
    <row r="82" spans="1:24" ht="24.95" customHeight="1" x14ac:dyDescent="0.25">
      <c r="A82" s="3"/>
      <c r="B82" s="19" t="s">
        <v>87</v>
      </c>
      <c r="C82" s="52"/>
      <c r="D82" s="20"/>
      <c r="E82" s="51"/>
      <c r="F82" s="53"/>
      <c r="G82" s="51"/>
      <c r="H82" s="29"/>
      <c r="I82" s="158">
        <f t="shared" si="2"/>
        <v>0</v>
      </c>
      <c r="J82" s="21"/>
      <c r="K82" s="158">
        <f t="shared" si="3"/>
        <v>67</v>
      </c>
      <c r="L82" s="30"/>
      <c r="M82" s="226"/>
      <c r="N82" s="226"/>
      <c r="O82" s="226"/>
      <c r="P82" s="226"/>
      <c r="Q82" s="226"/>
      <c r="R82" s="226"/>
      <c r="S82" s="226"/>
      <c r="T82" s="226"/>
      <c r="U82" s="226"/>
      <c r="V82" s="226"/>
      <c r="W82" s="24"/>
      <c r="X82" s="3"/>
    </row>
    <row r="83" spans="1:24" ht="24.95" customHeight="1" x14ac:dyDescent="0.25">
      <c r="A83" s="3"/>
      <c r="B83" s="19" t="s">
        <v>88</v>
      </c>
      <c r="C83" s="52"/>
      <c r="D83" s="20"/>
      <c r="E83" s="51"/>
      <c r="F83" s="53"/>
      <c r="G83" s="51"/>
      <c r="H83" s="29"/>
      <c r="I83" s="158">
        <f t="shared" si="2"/>
        <v>0</v>
      </c>
      <c r="J83" s="21"/>
      <c r="K83" s="158">
        <f t="shared" si="3"/>
        <v>67</v>
      </c>
      <c r="L83" s="30"/>
      <c r="M83" s="226"/>
      <c r="N83" s="226"/>
      <c r="O83" s="226"/>
      <c r="P83" s="226"/>
      <c r="Q83" s="226"/>
      <c r="R83" s="226"/>
      <c r="S83" s="226"/>
      <c r="T83" s="226"/>
      <c r="U83" s="226"/>
      <c r="V83" s="226"/>
      <c r="W83" s="24"/>
      <c r="X83" s="3"/>
    </row>
    <row r="84" spans="1:24" ht="24.95" customHeight="1" x14ac:dyDescent="0.25">
      <c r="A84" s="3"/>
      <c r="B84" s="19" t="s">
        <v>89</v>
      </c>
      <c r="C84" s="52"/>
      <c r="D84" s="20"/>
      <c r="E84" s="51"/>
      <c r="F84" s="53"/>
      <c r="G84" s="51"/>
      <c r="H84" s="29"/>
      <c r="I84" s="158">
        <f t="shared" si="2"/>
        <v>0</v>
      </c>
      <c r="J84" s="21"/>
      <c r="K84" s="158">
        <f t="shared" si="3"/>
        <v>67</v>
      </c>
      <c r="L84" s="30"/>
      <c r="M84" s="226"/>
      <c r="N84" s="226"/>
      <c r="O84" s="226"/>
      <c r="P84" s="226"/>
      <c r="Q84" s="226"/>
      <c r="R84" s="226"/>
      <c r="S84" s="226"/>
      <c r="T84" s="226"/>
      <c r="U84" s="226"/>
      <c r="V84" s="226"/>
      <c r="W84" s="24"/>
      <c r="X84" s="3"/>
    </row>
    <row r="85" spans="1:24" ht="24.95" customHeight="1" x14ac:dyDescent="0.25">
      <c r="A85" s="3"/>
      <c r="B85" s="19" t="s">
        <v>90</v>
      </c>
      <c r="C85" s="52"/>
      <c r="D85" s="20"/>
      <c r="E85" s="51"/>
      <c r="F85" s="53"/>
      <c r="G85" s="51"/>
      <c r="H85" s="29"/>
      <c r="I85" s="158">
        <f t="shared" si="2"/>
        <v>0</v>
      </c>
      <c r="J85" s="21"/>
      <c r="K85" s="158">
        <f t="shared" si="3"/>
        <v>67</v>
      </c>
      <c r="L85" s="30"/>
      <c r="M85" s="226"/>
      <c r="N85" s="226"/>
      <c r="O85" s="226"/>
      <c r="P85" s="226"/>
      <c r="Q85" s="226"/>
      <c r="R85" s="226"/>
      <c r="S85" s="226"/>
      <c r="T85" s="226"/>
      <c r="U85" s="226"/>
      <c r="V85" s="226"/>
      <c r="W85" s="24"/>
      <c r="X85" s="3"/>
    </row>
    <row r="86" spans="1:24" ht="24.95" customHeight="1" x14ac:dyDescent="0.25">
      <c r="A86" s="3"/>
      <c r="B86" s="19" t="s">
        <v>91</v>
      </c>
      <c r="C86" s="52"/>
      <c r="D86" s="20"/>
      <c r="E86" s="51"/>
      <c r="F86" s="53"/>
      <c r="G86" s="51"/>
      <c r="H86" s="29"/>
      <c r="I86" s="158">
        <f t="shared" si="2"/>
        <v>0</v>
      </c>
      <c r="J86" s="21"/>
      <c r="K86" s="158">
        <f t="shared" si="3"/>
        <v>67</v>
      </c>
      <c r="L86" s="30"/>
      <c r="M86" s="226"/>
      <c r="N86" s="226"/>
      <c r="O86" s="226"/>
      <c r="P86" s="226"/>
      <c r="Q86" s="226"/>
      <c r="R86" s="226"/>
      <c r="S86" s="226"/>
      <c r="T86" s="226"/>
      <c r="U86" s="226"/>
      <c r="V86" s="226"/>
      <c r="W86" s="24"/>
      <c r="X86" s="3"/>
    </row>
    <row r="87" spans="1:24" ht="24.95" customHeight="1" x14ac:dyDescent="0.25">
      <c r="A87" s="3"/>
      <c r="B87" s="19" t="s">
        <v>92</v>
      </c>
      <c r="C87" s="52"/>
      <c r="D87" s="20"/>
      <c r="E87" s="51"/>
      <c r="F87" s="53"/>
      <c r="G87" s="51"/>
      <c r="H87" s="29"/>
      <c r="I87" s="158">
        <f t="shared" si="2"/>
        <v>0</v>
      </c>
      <c r="J87" s="21"/>
      <c r="K87" s="158">
        <f t="shared" si="3"/>
        <v>67</v>
      </c>
      <c r="L87" s="30"/>
      <c r="M87" s="226"/>
      <c r="N87" s="226"/>
      <c r="O87" s="226"/>
      <c r="P87" s="226"/>
      <c r="Q87" s="226"/>
      <c r="R87" s="226"/>
      <c r="S87" s="226"/>
      <c r="T87" s="226"/>
      <c r="U87" s="226"/>
      <c r="V87" s="226"/>
      <c r="W87" s="24"/>
      <c r="X87" s="3"/>
    </row>
    <row r="88" spans="1:24" ht="24.95" customHeight="1" x14ac:dyDescent="0.25">
      <c r="A88" s="3"/>
      <c r="B88" s="19" t="s">
        <v>93</v>
      </c>
      <c r="C88" s="52"/>
      <c r="D88" s="20"/>
      <c r="E88" s="51"/>
      <c r="F88" s="53"/>
      <c r="G88" s="51"/>
      <c r="H88" s="29"/>
      <c r="I88" s="158">
        <f t="shared" si="2"/>
        <v>0</v>
      </c>
      <c r="J88" s="21"/>
      <c r="K88" s="158">
        <f t="shared" si="3"/>
        <v>67</v>
      </c>
      <c r="L88" s="30"/>
      <c r="M88" s="226"/>
      <c r="N88" s="226"/>
      <c r="O88" s="226"/>
      <c r="P88" s="226"/>
      <c r="Q88" s="226"/>
      <c r="R88" s="226"/>
      <c r="S88" s="226"/>
      <c r="T88" s="226"/>
      <c r="U88" s="226"/>
      <c r="V88" s="226"/>
      <c r="W88" s="24"/>
      <c r="X88" s="3"/>
    </row>
    <row r="89" spans="1:24" ht="24.95" customHeight="1" x14ac:dyDescent="0.25">
      <c r="A89" s="3"/>
      <c r="B89" s="19" t="s">
        <v>94</v>
      </c>
      <c r="C89" s="52"/>
      <c r="D89" s="20"/>
      <c r="E89" s="51"/>
      <c r="F89" s="53"/>
      <c r="G89" s="51"/>
      <c r="H89" s="29"/>
      <c r="I89" s="158">
        <f t="shared" si="2"/>
        <v>0</v>
      </c>
      <c r="J89" s="21"/>
      <c r="K89" s="158">
        <f t="shared" si="3"/>
        <v>67</v>
      </c>
      <c r="L89" s="30"/>
      <c r="M89" s="226"/>
      <c r="N89" s="226"/>
      <c r="O89" s="226"/>
      <c r="P89" s="226"/>
      <c r="Q89" s="226"/>
      <c r="R89" s="226"/>
      <c r="S89" s="226"/>
      <c r="T89" s="226"/>
      <c r="U89" s="226"/>
      <c r="V89" s="226"/>
      <c r="W89" s="24"/>
      <c r="X89" s="3"/>
    </row>
    <row r="90" spans="1:24" ht="24.95" customHeight="1" x14ac:dyDescent="0.25">
      <c r="A90" s="3"/>
      <c r="B90" s="19" t="s">
        <v>95</v>
      </c>
      <c r="C90" s="52"/>
      <c r="D90" s="20"/>
      <c r="E90" s="51"/>
      <c r="F90" s="53"/>
      <c r="G90" s="51"/>
      <c r="H90" s="29"/>
      <c r="I90" s="158">
        <f t="shared" si="2"/>
        <v>0</v>
      </c>
      <c r="J90" s="21"/>
      <c r="K90" s="158">
        <f t="shared" si="3"/>
        <v>67</v>
      </c>
      <c r="L90" s="30"/>
      <c r="M90" s="226"/>
      <c r="N90" s="226"/>
      <c r="O90" s="226"/>
      <c r="P90" s="226"/>
      <c r="Q90" s="226"/>
      <c r="R90" s="226"/>
      <c r="S90" s="226"/>
      <c r="T90" s="226"/>
      <c r="U90" s="226"/>
      <c r="V90" s="226"/>
      <c r="W90" s="24"/>
      <c r="X90" s="3"/>
    </row>
    <row r="91" spans="1:24" ht="24.95" customHeight="1" x14ac:dyDescent="0.25">
      <c r="A91" s="3"/>
      <c r="B91" s="19" t="s">
        <v>96</v>
      </c>
      <c r="C91" s="52"/>
      <c r="D91" s="20"/>
      <c r="E91" s="51"/>
      <c r="F91" s="53"/>
      <c r="G91" s="51"/>
      <c r="H91" s="29"/>
      <c r="I91" s="158">
        <f t="shared" si="2"/>
        <v>0</v>
      </c>
      <c r="J91" s="21"/>
      <c r="K91" s="158">
        <f t="shared" si="3"/>
        <v>67</v>
      </c>
      <c r="L91" s="30"/>
      <c r="M91" s="226"/>
      <c r="N91" s="226"/>
      <c r="O91" s="226"/>
      <c r="P91" s="226"/>
      <c r="Q91" s="226"/>
      <c r="R91" s="226"/>
      <c r="S91" s="226"/>
      <c r="T91" s="226"/>
      <c r="U91" s="226"/>
      <c r="V91" s="226"/>
      <c r="W91" s="24"/>
      <c r="X91" s="3"/>
    </row>
    <row r="92" spans="1:24" ht="24.95" customHeight="1" x14ac:dyDescent="0.25">
      <c r="A92" s="3"/>
      <c r="B92" s="19" t="s">
        <v>97</v>
      </c>
      <c r="C92" s="52"/>
      <c r="D92" s="20"/>
      <c r="E92" s="51"/>
      <c r="F92" s="53"/>
      <c r="G92" s="51"/>
      <c r="H92" s="29"/>
      <c r="I92" s="158">
        <f t="shared" si="2"/>
        <v>0</v>
      </c>
      <c r="J92" s="21"/>
      <c r="K92" s="158">
        <f t="shared" si="3"/>
        <v>67</v>
      </c>
      <c r="L92" s="30"/>
      <c r="M92" s="226"/>
      <c r="N92" s="226"/>
      <c r="O92" s="226"/>
      <c r="P92" s="226"/>
      <c r="Q92" s="226"/>
      <c r="R92" s="226"/>
      <c r="S92" s="226"/>
      <c r="T92" s="226"/>
      <c r="U92" s="226"/>
      <c r="V92" s="226"/>
      <c r="W92" s="24"/>
      <c r="X92" s="3"/>
    </row>
    <row r="93" spans="1:24" ht="24.95" customHeight="1" x14ac:dyDescent="0.25">
      <c r="A93" s="3"/>
      <c r="B93" s="19" t="s">
        <v>98</v>
      </c>
      <c r="C93" s="52"/>
      <c r="D93" s="20"/>
      <c r="E93" s="51"/>
      <c r="F93" s="53"/>
      <c r="G93" s="51"/>
      <c r="H93" s="29"/>
      <c r="I93" s="158">
        <f t="shared" si="2"/>
        <v>0</v>
      </c>
      <c r="J93" s="21"/>
      <c r="K93" s="158">
        <f t="shared" si="3"/>
        <v>67</v>
      </c>
      <c r="L93" s="30"/>
      <c r="M93" s="226"/>
      <c r="N93" s="226"/>
      <c r="O93" s="226"/>
      <c r="P93" s="226"/>
      <c r="Q93" s="226"/>
      <c r="R93" s="226"/>
      <c r="S93" s="226"/>
      <c r="T93" s="226"/>
      <c r="U93" s="226"/>
      <c r="V93" s="226"/>
      <c r="W93" s="24"/>
      <c r="X93" s="3"/>
    </row>
    <row r="94" spans="1:24" ht="24.95" customHeight="1" x14ac:dyDescent="0.25">
      <c r="A94" s="3"/>
      <c r="B94" s="19" t="s">
        <v>99</v>
      </c>
      <c r="C94" s="52"/>
      <c r="D94" s="20"/>
      <c r="E94" s="51"/>
      <c r="F94" s="53"/>
      <c r="G94" s="51"/>
      <c r="H94" s="29"/>
      <c r="I94" s="158">
        <f t="shared" si="2"/>
        <v>0</v>
      </c>
      <c r="J94" s="21"/>
      <c r="K94" s="158">
        <f t="shared" si="3"/>
        <v>67</v>
      </c>
      <c r="L94" s="30"/>
      <c r="M94" s="226"/>
      <c r="N94" s="226"/>
      <c r="O94" s="226"/>
      <c r="P94" s="226"/>
      <c r="Q94" s="226"/>
      <c r="R94" s="226"/>
      <c r="S94" s="226"/>
      <c r="T94" s="226"/>
      <c r="U94" s="226"/>
      <c r="V94" s="226"/>
      <c r="W94" s="24"/>
      <c r="X94" s="3"/>
    </row>
    <row r="95" spans="1:24" ht="24.95" customHeight="1" x14ac:dyDescent="0.25">
      <c r="A95" s="3"/>
      <c r="B95" s="19" t="s">
        <v>100</v>
      </c>
      <c r="C95" s="52"/>
      <c r="D95" s="20"/>
      <c r="E95" s="51"/>
      <c r="F95" s="53"/>
      <c r="G95" s="51"/>
      <c r="H95" s="29"/>
      <c r="I95" s="158">
        <f t="shared" si="2"/>
        <v>0</v>
      </c>
      <c r="J95" s="21"/>
      <c r="K95" s="158">
        <f t="shared" si="3"/>
        <v>67</v>
      </c>
      <c r="L95" s="30"/>
      <c r="M95" s="226"/>
      <c r="N95" s="226"/>
      <c r="O95" s="226"/>
      <c r="P95" s="226"/>
      <c r="Q95" s="226"/>
      <c r="R95" s="226"/>
      <c r="S95" s="226"/>
      <c r="T95" s="226"/>
      <c r="U95" s="226"/>
      <c r="V95" s="226"/>
      <c r="W95" s="24"/>
      <c r="X95" s="3"/>
    </row>
    <row r="96" spans="1:24" ht="24.95" customHeight="1" x14ac:dyDescent="0.25">
      <c r="A96" s="3"/>
      <c r="B96" s="19" t="s">
        <v>101</v>
      </c>
      <c r="C96" s="52"/>
      <c r="D96" s="20"/>
      <c r="E96" s="51"/>
      <c r="F96" s="53"/>
      <c r="G96" s="51"/>
      <c r="H96" s="29"/>
      <c r="I96" s="158">
        <f t="shared" si="2"/>
        <v>0</v>
      </c>
      <c r="J96" s="21"/>
      <c r="K96" s="158">
        <f t="shared" si="3"/>
        <v>67</v>
      </c>
      <c r="L96" s="30"/>
      <c r="M96" s="226"/>
      <c r="N96" s="226"/>
      <c r="O96" s="226"/>
      <c r="P96" s="226"/>
      <c r="Q96" s="226"/>
      <c r="R96" s="226"/>
      <c r="S96" s="226"/>
      <c r="T96" s="226"/>
      <c r="U96" s="226"/>
      <c r="V96" s="226"/>
      <c r="W96" s="24"/>
      <c r="X96" s="3"/>
    </row>
    <row r="97" spans="1:24" ht="24.95" customHeight="1" x14ac:dyDescent="0.25">
      <c r="A97" s="3"/>
      <c r="B97" s="19" t="s">
        <v>102</v>
      </c>
      <c r="C97" s="52"/>
      <c r="D97" s="20"/>
      <c r="E97" s="51"/>
      <c r="F97" s="53"/>
      <c r="G97" s="51"/>
      <c r="H97" s="29"/>
      <c r="I97" s="158">
        <f t="shared" si="2"/>
        <v>0</v>
      </c>
      <c r="J97" s="21"/>
      <c r="K97" s="158">
        <f t="shared" si="3"/>
        <v>67</v>
      </c>
      <c r="L97" s="30"/>
      <c r="M97" s="226"/>
      <c r="N97" s="226"/>
      <c r="O97" s="226"/>
      <c r="P97" s="226"/>
      <c r="Q97" s="226"/>
      <c r="R97" s="226"/>
      <c r="S97" s="226"/>
      <c r="T97" s="226"/>
      <c r="U97" s="226"/>
      <c r="V97" s="226"/>
      <c r="W97" s="24"/>
      <c r="X97" s="3"/>
    </row>
    <row r="98" spans="1:24" ht="24.95" customHeight="1" x14ac:dyDescent="0.25">
      <c r="A98" s="3"/>
      <c r="B98" s="19" t="s">
        <v>103</v>
      </c>
      <c r="C98" s="52"/>
      <c r="D98" s="20"/>
      <c r="E98" s="51"/>
      <c r="F98" s="53"/>
      <c r="G98" s="51"/>
      <c r="H98" s="29"/>
      <c r="I98" s="158">
        <f t="shared" si="2"/>
        <v>0</v>
      </c>
      <c r="J98" s="21"/>
      <c r="K98" s="158">
        <f t="shared" si="3"/>
        <v>67</v>
      </c>
      <c r="L98" s="30"/>
      <c r="M98" s="226"/>
      <c r="N98" s="226"/>
      <c r="O98" s="226"/>
      <c r="P98" s="226"/>
      <c r="Q98" s="226"/>
      <c r="R98" s="226"/>
      <c r="S98" s="226"/>
      <c r="T98" s="226"/>
      <c r="U98" s="226"/>
      <c r="V98" s="226"/>
      <c r="W98" s="24"/>
      <c r="X98" s="3"/>
    </row>
    <row r="99" spans="1:24" ht="24.95" customHeight="1" x14ac:dyDescent="0.25">
      <c r="A99" s="3"/>
      <c r="B99" s="19" t="s">
        <v>104</v>
      </c>
      <c r="C99" s="52"/>
      <c r="D99" s="20"/>
      <c r="E99" s="51"/>
      <c r="F99" s="53"/>
      <c r="G99" s="51"/>
      <c r="H99" s="29"/>
      <c r="I99" s="158">
        <f t="shared" si="2"/>
        <v>0</v>
      </c>
      <c r="J99" s="21"/>
      <c r="K99" s="158">
        <f t="shared" si="3"/>
        <v>67</v>
      </c>
      <c r="L99" s="30"/>
      <c r="M99" s="226"/>
      <c r="N99" s="226"/>
      <c r="O99" s="226"/>
      <c r="P99" s="226"/>
      <c r="Q99" s="226"/>
      <c r="R99" s="226"/>
      <c r="S99" s="226"/>
      <c r="T99" s="226"/>
      <c r="U99" s="226"/>
      <c r="V99" s="226"/>
      <c r="W99" s="24"/>
      <c r="X99" s="3"/>
    </row>
    <row r="100" spans="1:24" ht="24.95" customHeight="1" x14ac:dyDescent="0.25">
      <c r="A100" s="3"/>
      <c r="B100" s="19" t="s">
        <v>105</v>
      </c>
      <c r="C100" s="52"/>
      <c r="D100" s="20"/>
      <c r="E100" s="51"/>
      <c r="F100" s="53"/>
      <c r="G100" s="51"/>
      <c r="H100" s="29"/>
      <c r="I100" s="158">
        <f t="shared" si="2"/>
        <v>0</v>
      </c>
      <c r="J100" s="21"/>
      <c r="K100" s="158">
        <f t="shared" si="3"/>
        <v>67</v>
      </c>
      <c r="L100" s="30"/>
      <c r="M100" s="226"/>
      <c r="N100" s="226"/>
      <c r="O100" s="226"/>
      <c r="P100" s="226"/>
      <c r="Q100" s="226"/>
      <c r="R100" s="226"/>
      <c r="S100" s="226"/>
      <c r="T100" s="226"/>
      <c r="U100" s="226"/>
      <c r="V100" s="226"/>
      <c r="W100" s="24"/>
      <c r="X100" s="3"/>
    </row>
    <row r="101" spans="1:24" ht="24.95" customHeight="1" x14ac:dyDescent="0.25">
      <c r="A101" s="3"/>
      <c r="B101" s="19" t="s">
        <v>106</v>
      </c>
      <c r="C101" s="52"/>
      <c r="D101" s="20"/>
      <c r="E101" s="51"/>
      <c r="F101" s="53"/>
      <c r="G101" s="51"/>
      <c r="H101" s="29"/>
      <c r="I101" s="158">
        <f t="shared" si="2"/>
        <v>0</v>
      </c>
      <c r="J101" s="21"/>
      <c r="K101" s="158">
        <f t="shared" si="3"/>
        <v>67</v>
      </c>
      <c r="L101" s="30"/>
      <c r="M101" s="226"/>
      <c r="N101" s="226"/>
      <c r="O101" s="226"/>
      <c r="P101" s="226"/>
      <c r="Q101" s="226"/>
      <c r="R101" s="226"/>
      <c r="S101" s="226"/>
      <c r="T101" s="226"/>
      <c r="U101" s="226"/>
      <c r="V101" s="226"/>
      <c r="W101" s="24"/>
      <c r="X101" s="3"/>
    </row>
    <row r="102" spans="1:24" ht="24.95" customHeight="1" x14ac:dyDescent="0.25">
      <c r="A102" s="3"/>
      <c r="B102" s="19" t="s">
        <v>107</v>
      </c>
      <c r="C102" s="52"/>
      <c r="D102" s="20"/>
      <c r="E102" s="51"/>
      <c r="F102" s="53"/>
      <c r="G102" s="51"/>
      <c r="H102" s="29"/>
      <c r="I102" s="158">
        <f t="shared" si="2"/>
        <v>0</v>
      </c>
      <c r="J102" s="21"/>
      <c r="K102" s="158">
        <f t="shared" si="3"/>
        <v>67</v>
      </c>
      <c r="L102" s="30"/>
      <c r="M102" s="226"/>
      <c r="N102" s="226"/>
      <c r="O102" s="226"/>
      <c r="P102" s="226"/>
      <c r="Q102" s="226"/>
      <c r="R102" s="226"/>
      <c r="S102" s="226"/>
      <c r="T102" s="226"/>
      <c r="U102" s="226"/>
      <c r="V102" s="226"/>
      <c r="W102" s="24"/>
      <c r="X102" s="3"/>
    </row>
    <row r="103" spans="1:24" ht="24.95" customHeight="1" x14ac:dyDescent="0.25">
      <c r="A103" s="3"/>
      <c r="B103" s="19" t="s">
        <v>108</v>
      </c>
      <c r="C103" s="52"/>
      <c r="D103" s="20"/>
      <c r="E103" s="51"/>
      <c r="F103" s="53"/>
      <c r="G103" s="51"/>
      <c r="H103" s="29"/>
      <c r="I103" s="158">
        <f t="shared" si="2"/>
        <v>0</v>
      </c>
      <c r="J103" s="21"/>
      <c r="K103" s="158">
        <f t="shared" si="3"/>
        <v>67</v>
      </c>
      <c r="L103" s="30"/>
      <c r="M103" s="226"/>
      <c r="N103" s="226"/>
      <c r="O103" s="226"/>
      <c r="P103" s="226"/>
      <c r="Q103" s="226"/>
      <c r="R103" s="226"/>
      <c r="S103" s="226"/>
      <c r="T103" s="226"/>
      <c r="U103" s="226"/>
      <c r="V103" s="226"/>
      <c r="W103" s="24"/>
      <c r="X103" s="3"/>
    </row>
    <row r="104" spans="1:24" ht="24.95" customHeight="1" x14ac:dyDescent="0.25">
      <c r="A104" s="3"/>
      <c r="B104" s="19" t="s">
        <v>109</v>
      </c>
      <c r="C104" s="52"/>
      <c r="D104" s="20"/>
      <c r="E104" s="51"/>
      <c r="F104" s="53"/>
      <c r="G104" s="51"/>
      <c r="H104" s="29"/>
      <c r="I104" s="158">
        <f t="shared" si="2"/>
        <v>0</v>
      </c>
      <c r="J104" s="21"/>
      <c r="K104" s="158">
        <f t="shared" si="3"/>
        <v>67</v>
      </c>
      <c r="L104" s="30"/>
      <c r="M104" s="226"/>
      <c r="N104" s="226"/>
      <c r="O104" s="226"/>
      <c r="P104" s="226"/>
      <c r="Q104" s="226"/>
      <c r="R104" s="226"/>
      <c r="S104" s="226"/>
      <c r="T104" s="226"/>
      <c r="U104" s="226"/>
      <c r="V104" s="226"/>
      <c r="W104" s="24"/>
      <c r="X104" s="3"/>
    </row>
    <row r="105" spans="1:24" ht="24.95" customHeight="1" x14ac:dyDescent="0.25">
      <c r="A105" s="3"/>
      <c r="B105" s="19" t="s">
        <v>110</v>
      </c>
      <c r="C105" s="52"/>
      <c r="D105" s="20"/>
      <c r="E105" s="51"/>
      <c r="F105" s="53"/>
      <c r="G105" s="51"/>
      <c r="H105" s="29"/>
      <c r="I105" s="158">
        <f t="shared" si="2"/>
        <v>0</v>
      </c>
      <c r="J105" s="21"/>
      <c r="K105" s="158">
        <f t="shared" si="3"/>
        <v>67</v>
      </c>
      <c r="L105" s="30"/>
      <c r="M105" s="226"/>
      <c r="N105" s="226"/>
      <c r="O105" s="226"/>
      <c r="P105" s="226"/>
      <c r="Q105" s="226"/>
      <c r="R105" s="226"/>
      <c r="S105" s="226"/>
      <c r="T105" s="226"/>
      <c r="U105" s="226"/>
      <c r="V105" s="226"/>
      <c r="W105" s="24"/>
      <c r="X105" s="3"/>
    </row>
    <row r="106" spans="1:24" ht="24.95" customHeight="1" x14ac:dyDescent="0.25">
      <c r="A106" s="3"/>
      <c r="B106" s="19" t="s">
        <v>111</v>
      </c>
      <c r="C106" s="52"/>
      <c r="D106" s="20"/>
      <c r="E106" s="51"/>
      <c r="F106" s="53"/>
      <c r="G106" s="51"/>
      <c r="H106" s="29"/>
      <c r="I106" s="158">
        <f t="shared" si="2"/>
        <v>0</v>
      </c>
      <c r="J106" s="21"/>
      <c r="K106" s="158">
        <f t="shared" si="3"/>
        <v>67</v>
      </c>
      <c r="L106" s="30"/>
      <c r="M106" s="226"/>
      <c r="N106" s="226"/>
      <c r="O106" s="226"/>
      <c r="P106" s="226"/>
      <c r="Q106" s="226"/>
      <c r="R106" s="226"/>
      <c r="S106" s="226"/>
      <c r="T106" s="226"/>
      <c r="U106" s="226"/>
      <c r="V106" s="226"/>
      <c r="W106" s="24"/>
      <c r="X106" s="3"/>
    </row>
    <row r="107" spans="1:24" ht="24.95" customHeight="1" x14ac:dyDescent="0.25">
      <c r="A107" s="3"/>
      <c r="B107" s="19" t="s">
        <v>112</v>
      </c>
      <c r="C107" s="52"/>
      <c r="D107" s="20"/>
      <c r="E107" s="51"/>
      <c r="F107" s="53"/>
      <c r="G107" s="51"/>
      <c r="H107" s="29"/>
      <c r="I107" s="158">
        <f t="shared" si="2"/>
        <v>0</v>
      </c>
      <c r="J107" s="21"/>
      <c r="K107" s="158">
        <f t="shared" si="3"/>
        <v>67</v>
      </c>
      <c r="L107" s="30"/>
      <c r="M107" s="226"/>
      <c r="N107" s="226"/>
      <c r="O107" s="226"/>
      <c r="P107" s="226"/>
      <c r="Q107" s="226"/>
      <c r="R107" s="226"/>
      <c r="S107" s="226"/>
      <c r="T107" s="226"/>
      <c r="U107" s="226"/>
      <c r="V107" s="226"/>
      <c r="W107" s="24"/>
      <c r="X107" s="3"/>
    </row>
    <row r="108" spans="1:24" ht="24.95" customHeight="1" x14ac:dyDescent="0.25">
      <c r="A108" s="3"/>
      <c r="B108" s="19" t="s">
        <v>113</v>
      </c>
      <c r="C108" s="52"/>
      <c r="D108" s="20"/>
      <c r="E108" s="51"/>
      <c r="F108" s="53"/>
      <c r="G108" s="51"/>
      <c r="H108" s="29"/>
      <c r="I108" s="158">
        <f t="shared" si="2"/>
        <v>0</v>
      </c>
      <c r="J108" s="21"/>
      <c r="K108" s="158">
        <f t="shared" si="3"/>
        <v>67</v>
      </c>
      <c r="L108" s="30"/>
      <c r="M108" s="226"/>
      <c r="N108" s="226"/>
      <c r="O108" s="226"/>
      <c r="P108" s="226"/>
      <c r="Q108" s="226"/>
      <c r="R108" s="226"/>
      <c r="S108" s="226"/>
      <c r="T108" s="226"/>
      <c r="U108" s="226"/>
      <c r="V108" s="226"/>
      <c r="W108" s="24"/>
      <c r="X108" s="3"/>
    </row>
    <row r="109" spans="1:24" ht="24.95" customHeight="1" x14ac:dyDescent="0.25">
      <c r="A109" s="3"/>
      <c r="B109" s="19" t="s">
        <v>114</v>
      </c>
      <c r="C109" s="52"/>
      <c r="D109" s="20"/>
      <c r="E109" s="51"/>
      <c r="F109" s="53"/>
      <c r="G109" s="51"/>
      <c r="H109" s="29"/>
      <c r="I109" s="158">
        <f t="shared" si="2"/>
        <v>0</v>
      </c>
      <c r="J109" s="21"/>
      <c r="K109" s="158">
        <f t="shared" si="3"/>
        <v>67</v>
      </c>
      <c r="L109" s="30"/>
      <c r="M109" s="226"/>
      <c r="N109" s="226"/>
      <c r="O109" s="226"/>
      <c r="P109" s="226"/>
      <c r="Q109" s="226"/>
      <c r="R109" s="226"/>
      <c r="S109" s="226"/>
      <c r="T109" s="226"/>
      <c r="U109" s="226"/>
      <c r="V109" s="226"/>
      <c r="W109" s="24"/>
      <c r="X109" s="3"/>
    </row>
    <row r="110" spans="1:24" ht="24.95" customHeight="1" x14ac:dyDescent="0.25">
      <c r="A110" s="3"/>
      <c r="B110" s="19" t="s">
        <v>115</v>
      </c>
      <c r="C110" s="52"/>
      <c r="D110" s="20"/>
      <c r="E110" s="51"/>
      <c r="F110" s="53"/>
      <c r="G110" s="51"/>
      <c r="H110" s="29"/>
      <c r="I110" s="158">
        <f t="shared" si="2"/>
        <v>0</v>
      </c>
      <c r="J110" s="21"/>
      <c r="K110" s="158">
        <f t="shared" si="3"/>
        <v>67</v>
      </c>
      <c r="L110" s="30"/>
      <c r="M110" s="226"/>
      <c r="N110" s="226"/>
      <c r="O110" s="226"/>
      <c r="P110" s="226"/>
      <c r="Q110" s="226"/>
      <c r="R110" s="226"/>
      <c r="S110" s="226"/>
      <c r="T110" s="226"/>
      <c r="U110" s="226"/>
      <c r="V110" s="226"/>
      <c r="W110" s="24"/>
      <c r="X110" s="3"/>
    </row>
    <row r="111" spans="1:24" ht="24.95" customHeight="1" x14ac:dyDescent="0.25">
      <c r="A111" s="3"/>
      <c r="B111" s="19" t="s">
        <v>116</v>
      </c>
      <c r="C111" s="52"/>
      <c r="D111" s="20"/>
      <c r="E111" s="51"/>
      <c r="F111" s="53"/>
      <c r="G111" s="51"/>
      <c r="H111" s="29"/>
      <c r="I111" s="158">
        <f t="shared" si="2"/>
        <v>0</v>
      </c>
      <c r="J111" s="21"/>
      <c r="K111" s="158">
        <f t="shared" si="3"/>
        <v>67</v>
      </c>
      <c r="L111" s="30"/>
      <c r="M111" s="226"/>
      <c r="N111" s="226"/>
      <c r="O111" s="226"/>
      <c r="P111" s="226"/>
      <c r="Q111" s="226"/>
      <c r="R111" s="226"/>
      <c r="S111" s="226"/>
      <c r="T111" s="226"/>
      <c r="U111" s="226"/>
      <c r="V111" s="226"/>
      <c r="W111" s="24"/>
      <c r="X111" s="3"/>
    </row>
    <row r="112" spans="1:24" ht="24.95" customHeight="1" x14ac:dyDescent="0.25">
      <c r="A112" s="3"/>
      <c r="B112" s="19" t="s">
        <v>117</v>
      </c>
      <c r="C112" s="52"/>
      <c r="D112" s="20"/>
      <c r="E112" s="51"/>
      <c r="F112" s="53"/>
      <c r="G112" s="51"/>
      <c r="H112" s="29"/>
      <c r="I112" s="158">
        <f t="shared" si="2"/>
        <v>0</v>
      </c>
      <c r="J112" s="21"/>
      <c r="K112" s="158">
        <f t="shared" si="3"/>
        <v>67</v>
      </c>
      <c r="L112" s="30"/>
      <c r="M112" s="226"/>
      <c r="N112" s="226"/>
      <c r="O112" s="226"/>
      <c r="P112" s="226"/>
      <c r="Q112" s="226"/>
      <c r="R112" s="226"/>
      <c r="S112" s="226"/>
      <c r="T112" s="226"/>
      <c r="U112" s="226"/>
      <c r="V112" s="226"/>
      <c r="W112" s="24"/>
      <c r="X112" s="3"/>
    </row>
    <row r="113" spans="1:24" ht="24.95" customHeight="1" x14ac:dyDescent="0.25">
      <c r="A113" s="3"/>
      <c r="B113" s="19" t="s">
        <v>118</v>
      </c>
      <c r="C113" s="52"/>
      <c r="D113" s="20"/>
      <c r="E113" s="51"/>
      <c r="F113" s="53"/>
      <c r="G113" s="51"/>
      <c r="H113" s="29"/>
      <c r="I113" s="158">
        <f t="shared" si="2"/>
        <v>0</v>
      </c>
      <c r="J113" s="21"/>
      <c r="K113" s="158">
        <f t="shared" si="3"/>
        <v>67</v>
      </c>
      <c r="L113" s="30"/>
      <c r="M113" s="226"/>
      <c r="N113" s="226"/>
      <c r="O113" s="226"/>
      <c r="P113" s="226"/>
      <c r="Q113" s="226"/>
      <c r="R113" s="226"/>
      <c r="S113" s="226"/>
      <c r="T113" s="226"/>
      <c r="U113" s="226"/>
      <c r="V113" s="226"/>
      <c r="W113" s="24"/>
      <c r="X113" s="3"/>
    </row>
    <row r="114" spans="1:24" ht="24.95" customHeight="1" x14ac:dyDescent="0.25">
      <c r="A114" s="3"/>
      <c r="B114" s="19" t="s">
        <v>119</v>
      </c>
      <c r="C114" s="52"/>
      <c r="D114" s="20"/>
      <c r="E114" s="51"/>
      <c r="F114" s="53"/>
      <c r="G114" s="51"/>
      <c r="H114" s="29"/>
      <c r="I114" s="158">
        <f t="shared" si="2"/>
        <v>0</v>
      </c>
      <c r="J114" s="21"/>
      <c r="K114" s="158">
        <f t="shared" si="3"/>
        <v>67</v>
      </c>
      <c r="L114" s="30"/>
      <c r="M114" s="226"/>
      <c r="N114" s="226"/>
      <c r="O114" s="226"/>
      <c r="P114" s="226"/>
      <c r="Q114" s="226"/>
      <c r="R114" s="226"/>
      <c r="S114" s="226"/>
      <c r="T114" s="226"/>
      <c r="U114" s="226"/>
      <c r="V114" s="226"/>
      <c r="W114" s="24"/>
      <c r="X114" s="3"/>
    </row>
    <row r="115" spans="1:24" ht="24.95" customHeight="1" x14ac:dyDescent="0.25">
      <c r="A115" s="3"/>
      <c r="B115" s="19" t="s">
        <v>120</v>
      </c>
      <c r="C115" s="52"/>
      <c r="D115" s="20"/>
      <c r="E115" s="51"/>
      <c r="F115" s="53"/>
      <c r="G115" s="51"/>
      <c r="H115" s="29"/>
      <c r="I115" s="158">
        <f t="shared" si="2"/>
        <v>0</v>
      </c>
      <c r="J115" s="21"/>
      <c r="K115" s="158">
        <f t="shared" si="3"/>
        <v>67</v>
      </c>
      <c r="L115" s="30"/>
      <c r="M115" s="226"/>
      <c r="N115" s="226"/>
      <c r="O115" s="226"/>
      <c r="P115" s="226"/>
      <c r="Q115" s="226"/>
      <c r="R115" s="226"/>
      <c r="S115" s="226"/>
      <c r="T115" s="226"/>
      <c r="U115" s="226"/>
      <c r="V115" s="226"/>
      <c r="W115" s="24"/>
      <c r="X115" s="3"/>
    </row>
    <row r="116" spans="1:24" ht="24.95" customHeight="1" x14ac:dyDescent="0.25">
      <c r="A116" s="3"/>
      <c r="B116" s="19" t="s">
        <v>121</v>
      </c>
      <c r="C116" s="52"/>
      <c r="D116" s="20"/>
      <c r="E116" s="51"/>
      <c r="F116" s="53"/>
      <c r="G116" s="51"/>
      <c r="H116" s="29"/>
      <c r="I116" s="158">
        <f t="shared" si="2"/>
        <v>0</v>
      </c>
      <c r="J116" s="21"/>
      <c r="K116" s="158">
        <f t="shared" si="3"/>
        <v>67</v>
      </c>
      <c r="L116" s="30"/>
      <c r="M116" s="226"/>
      <c r="N116" s="226"/>
      <c r="O116" s="226"/>
      <c r="P116" s="226"/>
      <c r="Q116" s="226"/>
      <c r="R116" s="226"/>
      <c r="S116" s="226"/>
      <c r="T116" s="226"/>
      <c r="U116" s="226"/>
      <c r="V116" s="226"/>
      <c r="W116" s="24"/>
      <c r="X116" s="3"/>
    </row>
    <row r="117" spans="1:24" ht="24.95" customHeight="1" x14ac:dyDescent="0.25">
      <c r="A117" s="3"/>
      <c r="B117" s="19" t="s">
        <v>122</v>
      </c>
      <c r="C117" s="52"/>
      <c r="D117" s="20"/>
      <c r="E117" s="51"/>
      <c r="F117" s="53"/>
      <c r="G117" s="51"/>
      <c r="H117" s="29"/>
      <c r="I117" s="158">
        <f t="shared" si="2"/>
        <v>0</v>
      </c>
      <c r="J117" s="21"/>
      <c r="K117" s="158">
        <f t="shared" si="3"/>
        <v>67</v>
      </c>
      <c r="L117" s="30"/>
      <c r="M117" s="226"/>
      <c r="N117" s="226"/>
      <c r="O117" s="226"/>
      <c r="P117" s="226"/>
      <c r="Q117" s="226"/>
      <c r="R117" s="226"/>
      <c r="S117" s="226"/>
      <c r="T117" s="226"/>
      <c r="U117" s="226"/>
      <c r="V117" s="226"/>
      <c r="W117" s="24"/>
      <c r="X117" s="3"/>
    </row>
    <row r="118" spans="1:24" ht="24.95" customHeight="1" x14ac:dyDescent="0.25">
      <c r="A118" s="3"/>
      <c r="B118" s="19" t="s">
        <v>123</v>
      </c>
      <c r="C118" s="52"/>
      <c r="D118" s="20"/>
      <c r="E118" s="51"/>
      <c r="F118" s="53"/>
      <c r="G118" s="51"/>
      <c r="H118" s="29"/>
      <c r="I118" s="158">
        <f t="shared" si="2"/>
        <v>0</v>
      </c>
      <c r="J118" s="21"/>
      <c r="K118" s="158">
        <f t="shared" si="3"/>
        <v>67</v>
      </c>
      <c r="L118" s="30"/>
      <c r="M118" s="226"/>
      <c r="N118" s="226"/>
      <c r="O118" s="226"/>
      <c r="P118" s="226"/>
      <c r="Q118" s="226"/>
      <c r="R118" s="226"/>
      <c r="S118" s="226"/>
      <c r="T118" s="226"/>
      <c r="U118" s="226"/>
      <c r="V118" s="226"/>
      <c r="W118" s="24"/>
      <c r="X118" s="3"/>
    </row>
    <row r="119" spans="1:24" ht="24.95" customHeight="1" x14ac:dyDescent="0.25">
      <c r="A119" s="3"/>
      <c r="B119" s="19" t="s">
        <v>124</v>
      </c>
      <c r="C119" s="52"/>
      <c r="D119" s="20"/>
      <c r="E119" s="51"/>
      <c r="F119" s="53"/>
      <c r="G119" s="51"/>
      <c r="H119" s="29"/>
      <c r="I119" s="158">
        <f t="shared" si="2"/>
        <v>0</v>
      </c>
      <c r="J119" s="21"/>
      <c r="K119" s="158">
        <f t="shared" si="3"/>
        <v>67</v>
      </c>
      <c r="L119" s="30"/>
      <c r="M119" s="226"/>
      <c r="N119" s="226"/>
      <c r="O119" s="226"/>
      <c r="P119" s="226"/>
      <c r="Q119" s="226"/>
      <c r="R119" s="226"/>
      <c r="S119" s="226"/>
      <c r="T119" s="226"/>
      <c r="U119" s="226"/>
      <c r="V119" s="226"/>
      <c r="W119" s="24"/>
      <c r="X119" s="3"/>
    </row>
    <row r="120" spans="1:24" ht="24.95" customHeight="1" x14ac:dyDescent="0.25">
      <c r="A120" s="3"/>
      <c r="B120" s="19" t="s">
        <v>125</v>
      </c>
      <c r="C120" s="52"/>
      <c r="D120" s="20"/>
      <c r="E120" s="51"/>
      <c r="F120" s="53"/>
      <c r="G120" s="51"/>
      <c r="H120" s="29"/>
      <c r="I120" s="158">
        <f t="shared" si="2"/>
        <v>0</v>
      </c>
      <c r="J120" s="21"/>
      <c r="K120" s="158">
        <f t="shared" si="3"/>
        <v>67</v>
      </c>
      <c r="L120" s="30"/>
      <c r="M120" s="226"/>
      <c r="N120" s="226"/>
      <c r="O120" s="226"/>
      <c r="P120" s="226"/>
      <c r="Q120" s="226"/>
      <c r="R120" s="226"/>
      <c r="S120" s="226"/>
      <c r="T120" s="226"/>
      <c r="U120" s="226"/>
      <c r="V120" s="226"/>
      <c r="W120" s="24"/>
      <c r="X120" s="3"/>
    </row>
    <row r="121" spans="1:24" ht="24.95" customHeight="1" x14ac:dyDescent="0.25">
      <c r="A121" s="3"/>
      <c r="B121" s="19" t="s">
        <v>126</v>
      </c>
      <c r="C121" s="52"/>
      <c r="D121" s="20"/>
      <c r="E121" s="51"/>
      <c r="F121" s="53"/>
      <c r="G121" s="51"/>
      <c r="H121" s="29"/>
      <c r="I121" s="158">
        <f t="shared" si="2"/>
        <v>0</v>
      </c>
      <c r="J121" s="21"/>
      <c r="K121" s="158">
        <f t="shared" si="3"/>
        <v>67</v>
      </c>
      <c r="L121" s="30"/>
      <c r="M121" s="226"/>
      <c r="N121" s="226"/>
      <c r="O121" s="226"/>
      <c r="P121" s="226"/>
      <c r="Q121" s="226"/>
      <c r="R121" s="226"/>
      <c r="S121" s="226"/>
      <c r="T121" s="226"/>
      <c r="U121" s="226"/>
      <c r="V121" s="226"/>
      <c r="W121" s="24"/>
      <c r="X121" s="3"/>
    </row>
    <row r="122" spans="1:24" ht="24.95" customHeight="1" x14ac:dyDescent="0.25">
      <c r="A122" s="3"/>
      <c r="B122" s="19" t="s">
        <v>127</v>
      </c>
      <c r="C122" s="52"/>
      <c r="D122" s="20"/>
      <c r="E122" s="51"/>
      <c r="F122" s="53"/>
      <c r="G122" s="51"/>
      <c r="H122" s="29"/>
      <c r="I122" s="158">
        <f t="shared" si="2"/>
        <v>0</v>
      </c>
      <c r="J122" s="21"/>
      <c r="K122" s="158">
        <f t="shared" si="3"/>
        <v>67</v>
      </c>
      <c r="L122" s="30"/>
      <c r="M122" s="226"/>
      <c r="N122" s="226"/>
      <c r="O122" s="226"/>
      <c r="P122" s="226"/>
      <c r="Q122" s="226"/>
      <c r="R122" s="226"/>
      <c r="S122" s="226"/>
      <c r="T122" s="226"/>
      <c r="U122" s="226"/>
      <c r="V122" s="226"/>
      <c r="W122" s="24"/>
      <c r="X122" s="3"/>
    </row>
    <row r="123" spans="1:24" ht="24.95" customHeight="1" x14ac:dyDescent="0.25">
      <c r="A123" s="3"/>
      <c r="B123" s="19" t="s">
        <v>128</v>
      </c>
      <c r="C123" s="52"/>
      <c r="D123" s="20"/>
      <c r="E123" s="51"/>
      <c r="F123" s="53"/>
      <c r="G123" s="51"/>
      <c r="H123" s="29"/>
      <c r="I123" s="158">
        <f t="shared" si="2"/>
        <v>0</v>
      </c>
      <c r="J123" s="21"/>
      <c r="K123" s="158">
        <f t="shared" si="3"/>
        <v>67</v>
      </c>
      <c r="L123" s="30"/>
      <c r="M123" s="226"/>
      <c r="N123" s="226"/>
      <c r="O123" s="226"/>
      <c r="P123" s="226"/>
      <c r="Q123" s="226"/>
      <c r="R123" s="226"/>
      <c r="S123" s="226"/>
      <c r="T123" s="226"/>
      <c r="U123" s="226"/>
      <c r="V123" s="226"/>
      <c r="W123" s="24"/>
      <c r="X123" s="3"/>
    </row>
    <row r="124" spans="1:24" ht="24.95" customHeight="1" x14ac:dyDescent="0.25">
      <c r="A124" s="3"/>
      <c r="B124" s="19" t="s">
        <v>129</v>
      </c>
      <c r="C124" s="52"/>
      <c r="D124" s="20"/>
      <c r="E124" s="51"/>
      <c r="F124" s="53"/>
      <c r="G124" s="51"/>
      <c r="H124" s="29"/>
      <c r="I124" s="158">
        <f t="shared" si="2"/>
        <v>0</v>
      </c>
      <c r="J124" s="21"/>
      <c r="K124" s="158">
        <f t="shared" si="3"/>
        <v>67</v>
      </c>
      <c r="L124" s="30"/>
      <c r="M124" s="226"/>
      <c r="N124" s="226"/>
      <c r="O124" s="226"/>
      <c r="P124" s="226"/>
      <c r="Q124" s="226"/>
      <c r="R124" s="226"/>
      <c r="S124" s="226"/>
      <c r="T124" s="226"/>
      <c r="U124" s="226"/>
      <c r="V124" s="226"/>
      <c r="W124" s="24"/>
      <c r="X124" s="3"/>
    </row>
    <row r="125" spans="1:24" ht="24.95" customHeight="1" x14ac:dyDescent="0.25">
      <c r="A125" s="3"/>
      <c r="B125" s="19" t="s">
        <v>130</v>
      </c>
      <c r="C125" s="52"/>
      <c r="D125" s="20"/>
      <c r="E125" s="51"/>
      <c r="F125" s="53"/>
      <c r="G125" s="51"/>
      <c r="H125" s="29"/>
      <c r="I125" s="158">
        <f t="shared" si="2"/>
        <v>0</v>
      </c>
      <c r="J125" s="21"/>
      <c r="K125" s="158">
        <f t="shared" si="3"/>
        <v>67</v>
      </c>
      <c r="L125" s="30"/>
      <c r="M125" s="226"/>
      <c r="N125" s="226"/>
      <c r="O125" s="226"/>
      <c r="P125" s="226"/>
      <c r="Q125" s="226"/>
      <c r="R125" s="226"/>
      <c r="S125" s="226"/>
      <c r="T125" s="226"/>
      <c r="U125" s="226"/>
      <c r="V125" s="226"/>
      <c r="W125" s="24"/>
      <c r="X125" s="3"/>
    </row>
    <row r="126" spans="1:24" ht="24.95" customHeight="1" x14ac:dyDescent="0.25">
      <c r="A126" s="3"/>
      <c r="B126" s="19" t="s">
        <v>131</v>
      </c>
      <c r="C126" s="52"/>
      <c r="D126" s="20"/>
      <c r="E126" s="51"/>
      <c r="F126" s="53"/>
      <c r="G126" s="51"/>
      <c r="H126" s="29"/>
      <c r="I126" s="158">
        <f t="shared" si="2"/>
        <v>0</v>
      </c>
      <c r="J126" s="21"/>
      <c r="K126" s="158">
        <f t="shared" si="3"/>
        <v>67</v>
      </c>
      <c r="L126" s="30"/>
      <c r="M126" s="226"/>
      <c r="N126" s="226"/>
      <c r="O126" s="226"/>
      <c r="P126" s="226"/>
      <c r="Q126" s="226"/>
      <c r="R126" s="226"/>
      <c r="S126" s="226"/>
      <c r="T126" s="226"/>
      <c r="U126" s="226"/>
      <c r="V126" s="226"/>
      <c r="W126" s="24"/>
      <c r="X126" s="3"/>
    </row>
    <row r="127" spans="1:24" ht="24.95" customHeight="1" x14ac:dyDescent="0.25">
      <c r="A127" s="3"/>
      <c r="B127" s="19" t="s">
        <v>132</v>
      </c>
      <c r="C127" s="52"/>
      <c r="D127" s="20"/>
      <c r="E127" s="51"/>
      <c r="F127" s="53"/>
      <c r="G127" s="51"/>
      <c r="H127" s="29"/>
      <c r="I127" s="158">
        <f t="shared" si="2"/>
        <v>0</v>
      </c>
      <c r="J127" s="21"/>
      <c r="K127" s="158">
        <f t="shared" si="3"/>
        <v>67</v>
      </c>
      <c r="L127" s="30"/>
      <c r="M127" s="226"/>
      <c r="N127" s="226"/>
      <c r="O127" s="226"/>
      <c r="P127" s="226"/>
      <c r="Q127" s="226"/>
      <c r="R127" s="226"/>
      <c r="S127" s="226"/>
      <c r="T127" s="226"/>
      <c r="U127" s="226"/>
      <c r="V127" s="226"/>
      <c r="W127" s="24"/>
      <c r="X127" s="3"/>
    </row>
    <row r="128" spans="1:24" ht="24.95" customHeight="1" x14ac:dyDescent="0.25">
      <c r="A128" s="3"/>
      <c r="B128" s="19" t="s">
        <v>133</v>
      </c>
      <c r="C128" s="52"/>
      <c r="D128" s="20"/>
      <c r="E128" s="51"/>
      <c r="F128" s="53"/>
      <c r="G128" s="51"/>
      <c r="H128" s="29"/>
      <c r="I128" s="158">
        <f t="shared" si="2"/>
        <v>0</v>
      </c>
      <c r="J128" s="21"/>
      <c r="K128" s="158">
        <f t="shared" si="3"/>
        <v>67</v>
      </c>
      <c r="L128" s="30"/>
      <c r="M128" s="226"/>
      <c r="N128" s="226"/>
      <c r="O128" s="226"/>
      <c r="P128" s="226"/>
      <c r="Q128" s="226"/>
      <c r="R128" s="226"/>
      <c r="S128" s="226"/>
      <c r="T128" s="226"/>
      <c r="U128" s="226"/>
      <c r="V128" s="226"/>
      <c r="W128" s="24"/>
      <c r="X128" s="3"/>
    </row>
    <row r="129" spans="1:24" ht="24.95" customHeight="1" x14ac:dyDescent="0.25">
      <c r="A129" s="3"/>
      <c r="B129" s="19" t="s">
        <v>134</v>
      </c>
      <c r="C129" s="52"/>
      <c r="D129" s="20"/>
      <c r="E129" s="51"/>
      <c r="F129" s="53"/>
      <c r="G129" s="51"/>
      <c r="H129" s="29"/>
      <c r="I129" s="158">
        <f t="shared" si="2"/>
        <v>0</v>
      </c>
      <c r="J129" s="21"/>
      <c r="K129" s="158">
        <f t="shared" si="3"/>
        <v>67</v>
      </c>
      <c r="L129" s="30"/>
      <c r="M129" s="226"/>
      <c r="N129" s="226"/>
      <c r="O129" s="226"/>
      <c r="P129" s="226"/>
      <c r="Q129" s="226"/>
      <c r="R129" s="226"/>
      <c r="S129" s="226"/>
      <c r="T129" s="226"/>
      <c r="U129" s="226"/>
      <c r="V129" s="226"/>
      <c r="W129" s="24"/>
      <c r="X129" s="3"/>
    </row>
    <row r="130" spans="1:24" ht="24.95" customHeight="1" x14ac:dyDescent="0.25">
      <c r="A130" s="3"/>
      <c r="B130" s="19" t="s">
        <v>135</v>
      </c>
      <c r="C130" s="52"/>
      <c r="D130" s="20"/>
      <c r="E130" s="51"/>
      <c r="F130" s="53"/>
      <c r="G130" s="51"/>
      <c r="H130" s="29"/>
      <c r="I130" s="158">
        <f t="shared" si="2"/>
        <v>0</v>
      </c>
      <c r="J130" s="21"/>
      <c r="K130" s="158">
        <f t="shared" si="3"/>
        <v>67</v>
      </c>
      <c r="L130" s="30"/>
      <c r="M130" s="226"/>
      <c r="N130" s="226"/>
      <c r="O130" s="226"/>
      <c r="P130" s="226"/>
      <c r="Q130" s="226"/>
      <c r="R130" s="226"/>
      <c r="S130" s="226"/>
      <c r="T130" s="226"/>
      <c r="U130" s="226"/>
      <c r="V130" s="226"/>
      <c r="W130" s="24"/>
      <c r="X130" s="3"/>
    </row>
    <row r="131" spans="1:24" ht="24.95" customHeight="1" x14ac:dyDescent="0.25">
      <c r="A131" s="3"/>
      <c r="B131" s="19" t="s">
        <v>136</v>
      </c>
      <c r="C131" s="52"/>
      <c r="D131" s="20"/>
      <c r="E131" s="51"/>
      <c r="F131" s="53"/>
      <c r="G131" s="51"/>
      <c r="H131" s="29"/>
      <c r="I131" s="158">
        <f t="shared" si="2"/>
        <v>0</v>
      </c>
      <c r="J131" s="21"/>
      <c r="K131" s="158">
        <f t="shared" si="3"/>
        <v>67</v>
      </c>
      <c r="L131" s="30"/>
      <c r="M131" s="226"/>
      <c r="N131" s="226"/>
      <c r="O131" s="226"/>
      <c r="P131" s="226"/>
      <c r="Q131" s="226"/>
      <c r="R131" s="226"/>
      <c r="S131" s="226"/>
      <c r="T131" s="226"/>
      <c r="U131" s="226"/>
      <c r="V131" s="226"/>
      <c r="W131" s="24"/>
      <c r="X131" s="3"/>
    </row>
    <row r="132" spans="1:24" ht="24.95" customHeight="1" x14ac:dyDescent="0.25">
      <c r="A132" s="3"/>
      <c r="B132" s="19" t="s">
        <v>137</v>
      </c>
      <c r="C132" s="52"/>
      <c r="D132" s="20"/>
      <c r="E132" s="51"/>
      <c r="F132" s="53"/>
      <c r="G132" s="51"/>
      <c r="H132" s="29"/>
      <c r="I132" s="158">
        <f t="shared" si="2"/>
        <v>0</v>
      </c>
      <c r="J132" s="21"/>
      <c r="K132" s="158">
        <f t="shared" si="3"/>
        <v>67</v>
      </c>
      <c r="L132" s="30"/>
      <c r="M132" s="226"/>
      <c r="N132" s="226"/>
      <c r="O132" s="226"/>
      <c r="P132" s="226"/>
      <c r="Q132" s="226"/>
      <c r="R132" s="226"/>
      <c r="S132" s="226"/>
      <c r="T132" s="226"/>
      <c r="U132" s="226"/>
      <c r="V132" s="226"/>
      <c r="W132" s="24"/>
      <c r="X132" s="3"/>
    </row>
    <row r="133" spans="1:24" ht="24.95" customHeight="1" x14ac:dyDescent="0.25">
      <c r="A133" s="3"/>
      <c r="B133" s="19" t="s">
        <v>138</v>
      </c>
      <c r="C133" s="52"/>
      <c r="D133" s="20"/>
      <c r="E133" s="51"/>
      <c r="F133" s="53"/>
      <c r="G133" s="51"/>
      <c r="H133" s="29"/>
      <c r="I133" s="158">
        <f t="shared" si="2"/>
        <v>0</v>
      </c>
      <c r="J133" s="21"/>
      <c r="K133" s="158">
        <f t="shared" si="3"/>
        <v>67</v>
      </c>
      <c r="L133" s="30"/>
      <c r="M133" s="226"/>
      <c r="N133" s="226"/>
      <c r="O133" s="226"/>
      <c r="P133" s="226"/>
      <c r="Q133" s="226"/>
      <c r="R133" s="226"/>
      <c r="S133" s="226"/>
      <c r="T133" s="226"/>
      <c r="U133" s="226"/>
      <c r="V133" s="226"/>
      <c r="W133" s="24"/>
      <c r="X133" s="3"/>
    </row>
    <row r="134" spans="1:24" ht="24.95" customHeight="1" x14ac:dyDescent="0.25">
      <c r="A134" s="3"/>
      <c r="B134" s="19" t="s">
        <v>139</v>
      </c>
      <c r="C134" s="52"/>
      <c r="D134" s="20"/>
      <c r="E134" s="51"/>
      <c r="F134" s="53"/>
      <c r="G134" s="51"/>
      <c r="H134" s="29"/>
      <c r="I134" s="158">
        <f t="shared" si="2"/>
        <v>0</v>
      </c>
      <c r="J134" s="21"/>
      <c r="K134" s="158">
        <f t="shared" si="3"/>
        <v>67</v>
      </c>
      <c r="L134" s="30"/>
      <c r="M134" s="226"/>
      <c r="N134" s="226"/>
      <c r="O134" s="226"/>
      <c r="P134" s="226"/>
      <c r="Q134" s="226"/>
      <c r="R134" s="226"/>
      <c r="S134" s="226"/>
      <c r="T134" s="226"/>
      <c r="U134" s="226"/>
      <c r="V134" s="226"/>
      <c r="W134" s="24"/>
      <c r="X134" s="3"/>
    </row>
    <row r="135" spans="1:24" ht="24.95" customHeight="1" x14ac:dyDescent="0.25">
      <c r="A135" s="3"/>
      <c r="B135" s="19" t="s">
        <v>140</v>
      </c>
      <c r="C135" s="52"/>
      <c r="D135" s="20"/>
      <c r="E135" s="51"/>
      <c r="F135" s="53"/>
      <c r="G135" s="51"/>
      <c r="H135" s="29"/>
      <c r="I135" s="158">
        <f t="shared" si="2"/>
        <v>0</v>
      </c>
      <c r="J135" s="21"/>
      <c r="K135" s="158">
        <f t="shared" si="3"/>
        <v>67</v>
      </c>
      <c r="L135" s="30"/>
      <c r="M135" s="226"/>
      <c r="N135" s="226"/>
      <c r="O135" s="226"/>
      <c r="P135" s="226"/>
      <c r="Q135" s="226"/>
      <c r="R135" s="226"/>
      <c r="S135" s="226"/>
      <c r="T135" s="226"/>
      <c r="U135" s="226"/>
      <c r="V135" s="226"/>
      <c r="W135" s="24"/>
      <c r="X135" s="3"/>
    </row>
    <row r="136" spans="1:24" ht="24.95" customHeight="1" x14ac:dyDescent="0.25">
      <c r="A136" s="3"/>
      <c r="B136" s="19" t="s">
        <v>141</v>
      </c>
      <c r="C136" s="52"/>
      <c r="D136" s="20"/>
      <c r="E136" s="51"/>
      <c r="F136" s="53"/>
      <c r="G136" s="51"/>
      <c r="H136" s="29"/>
      <c r="I136" s="158">
        <f t="shared" ref="I136:I199" si="4">G135-E136</f>
        <v>0</v>
      </c>
      <c r="J136" s="21"/>
      <c r="K136" s="158">
        <f t="shared" ref="K136:K199" si="5">K135</f>
        <v>67</v>
      </c>
      <c r="L136" s="30"/>
      <c r="M136" s="226"/>
      <c r="N136" s="226"/>
      <c r="O136" s="226"/>
      <c r="P136" s="226"/>
      <c r="Q136" s="226"/>
      <c r="R136" s="226"/>
      <c r="S136" s="226"/>
      <c r="T136" s="226"/>
      <c r="U136" s="226"/>
      <c r="V136" s="226"/>
      <c r="W136" s="24"/>
      <c r="X136" s="3"/>
    </row>
    <row r="137" spans="1:24" ht="24.95" customHeight="1" x14ac:dyDescent="0.25">
      <c r="A137" s="3"/>
      <c r="B137" s="19" t="s">
        <v>142</v>
      </c>
      <c r="C137" s="52"/>
      <c r="D137" s="20"/>
      <c r="E137" s="51"/>
      <c r="F137" s="53"/>
      <c r="G137" s="51"/>
      <c r="H137" s="29"/>
      <c r="I137" s="158">
        <f t="shared" si="4"/>
        <v>0</v>
      </c>
      <c r="J137" s="21"/>
      <c r="K137" s="158">
        <f t="shared" si="5"/>
        <v>67</v>
      </c>
      <c r="L137" s="30"/>
      <c r="M137" s="226"/>
      <c r="N137" s="226"/>
      <c r="O137" s="226"/>
      <c r="P137" s="226"/>
      <c r="Q137" s="226"/>
      <c r="R137" s="226"/>
      <c r="S137" s="226"/>
      <c r="T137" s="226"/>
      <c r="U137" s="226"/>
      <c r="V137" s="226"/>
      <c r="W137" s="24"/>
      <c r="X137" s="3"/>
    </row>
    <row r="138" spans="1:24" ht="24.95" customHeight="1" x14ac:dyDescent="0.25">
      <c r="A138" s="3"/>
      <c r="B138" s="19" t="s">
        <v>143</v>
      </c>
      <c r="C138" s="52"/>
      <c r="D138" s="20"/>
      <c r="E138" s="51"/>
      <c r="F138" s="53"/>
      <c r="G138" s="51"/>
      <c r="H138" s="29"/>
      <c r="I138" s="158">
        <f t="shared" si="4"/>
        <v>0</v>
      </c>
      <c r="J138" s="21"/>
      <c r="K138" s="158">
        <f t="shared" si="5"/>
        <v>67</v>
      </c>
      <c r="L138" s="30"/>
      <c r="M138" s="226"/>
      <c r="N138" s="226"/>
      <c r="O138" s="226"/>
      <c r="P138" s="226"/>
      <c r="Q138" s="226"/>
      <c r="R138" s="226"/>
      <c r="S138" s="226"/>
      <c r="T138" s="226"/>
      <c r="U138" s="226"/>
      <c r="V138" s="226"/>
      <c r="W138" s="24"/>
      <c r="X138" s="3"/>
    </row>
    <row r="139" spans="1:24" ht="24.95" customHeight="1" x14ac:dyDescent="0.25">
      <c r="A139" s="3"/>
      <c r="B139" s="19" t="s">
        <v>144</v>
      </c>
      <c r="C139" s="52"/>
      <c r="D139" s="20"/>
      <c r="E139" s="51"/>
      <c r="F139" s="53"/>
      <c r="G139" s="51"/>
      <c r="H139" s="29"/>
      <c r="I139" s="158">
        <f t="shared" si="4"/>
        <v>0</v>
      </c>
      <c r="J139" s="21"/>
      <c r="K139" s="158">
        <f t="shared" si="5"/>
        <v>67</v>
      </c>
      <c r="L139" s="30"/>
      <c r="M139" s="226"/>
      <c r="N139" s="226"/>
      <c r="O139" s="226"/>
      <c r="P139" s="226"/>
      <c r="Q139" s="226"/>
      <c r="R139" s="226"/>
      <c r="S139" s="226"/>
      <c r="T139" s="226"/>
      <c r="U139" s="226"/>
      <c r="V139" s="226"/>
      <c r="W139" s="24"/>
      <c r="X139" s="3"/>
    </row>
    <row r="140" spans="1:24" ht="24.95" customHeight="1" x14ac:dyDescent="0.25">
      <c r="A140" s="3"/>
      <c r="B140" s="19" t="s">
        <v>145</v>
      </c>
      <c r="C140" s="52"/>
      <c r="D140" s="20"/>
      <c r="E140" s="51"/>
      <c r="F140" s="53"/>
      <c r="G140" s="51"/>
      <c r="H140" s="29"/>
      <c r="I140" s="158">
        <f t="shared" si="4"/>
        <v>0</v>
      </c>
      <c r="J140" s="21"/>
      <c r="K140" s="158">
        <f t="shared" si="5"/>
        <v>67</v>
      </c>
      <c r="L140" s="30"/>
      <c r="M140" s="226"/>
      <c r="N140" s="226"/>
      <c r="O140" s="226"/>
      <c r="P140" s="226"/>
      <c r="Q140" s="226"/>
      <c r="R140" s="226"/>
      <c r="S140" s="226"/>
      <c r="T140" s="226"/>
      <c r="U140" s="226"/>
      <c r="V140" s="226"/>
      <c r="W140" s="24"/>
      <c r="X140" s="3"/>
    </row>
    <row r="141" spans="1:24" ht="24.95" customHeight="1" x14ac:dyDescent="0.25">
      <c r="A141" s="3"/>
      <c r="B141" s="19" t="s">
        <v>146</v>
      </c>
      <c r="C141" s="52"/>
      <c r="D141" s="20"/>
      <c r="E141" s="51"/>
      <c r="F141" s="53"/>
      <c r="G141" s="51"/>
      <c r="H141" s="29"/>
      <c r="I141" s="158">
        <f t="shared" si="4"/>
        <v>0</v>
      </c>
      <c r="J141" s="21"/>
      <c r="K141" s="158">
        <f t="shared" si="5"/>
        <v>67</v>
      </c>
      <c r="L141" s="30"/>
      <c r="M141" s="226"/>
      <c r="N141" s="226"/>
      <c r="O141" s="226"/>
      <c r="P141" s="226"/>
      <c r="Q141" s="226"/>
      <c r="R141" s="226"/>
      <c r="S141" s="226"/>
      <c r="T141" s="226"/>
      <c r="U141" s="226"/>
      <c r="V141" s="226"/>
      <c r="W141" s="24"/>
      <c r="X141" s="3"/>
    </row>
    <row r="142" spans="1:24" ht="24.95" customHeight="1" x14ac:dyDescent="0.25">
      <c r="A142" s="3"/>
      <c r="B142" s="19" t="s">
        <v>147</v>
      </c>
      <c r="C142" s="52"/>
      <c r="D142" s="20"/>
      <c r="E142" s="51"/>
      <c r="F142" s="53"/>
      <c r="G142" s="51"/>
      <c r="H142" s="29"/>
      <c r="I142" s="158">
        <f t="shared" si="4"/>
        <v>0</v>
      </c>
      <c r="J142" s="21"/>
      <c r="K142" s="158">
        <f t="shared" si="5"/>
        <v>67</v>
      </c>
      <c r="L142" s="30"/>
      <c r="M142" s="226"/>
      <c r="N142" s="226"/>
      <c r="O142" s="226"/>
      <c r="P142" s="226"/>
      <c r="Q142" s="226"/>
      <c r="R142" s="226"/>
      <c r="S142" s="226"/>
      <c r="T142" s="226"/>
      <c r="U142" s="226"/>
      <c r="V142" s="226"/>
      <c r="W142" s="24"/>
      <c r="X142" s="3"/>
    </row>
    <row r="143" spans="1:24" ht="24.95" customHeight="1" x14ac:dyDescent="0.25">
      <c r="A143" s="3"/>
      <c r="B143" s="19" t="s">
        <v>148</v>
      </c>
      <c r="C143" s="52"/>
      <c r="D143" s="20"/>
      <c r="E143" s="51"/>
      <c r="F143" s="53"/>
      <c r="G143" s="51"/>
      <c r="H143" s="29"/>
      <c r="I143" s="158">
        <f t="shared" si="4"/>
        <v>0</v>
      </c>
      <c r="J143" s="21"/>
      <c r="K143" s="158">
        <f t="shared" si="5"/>
        <v>67</v>
      </c>
      <c r="L143" s="30"/>
      <c r="M143" s="226"/>
      <c r="N143" s="226"/>
      <c r="O143" s="226"/>
      <c r="P143" s="226"/>
      <c r="Q143" s="226"/>
      <c r="R143" s="226"/>
      <c r="S143" s="226"/>
      <c r="T143" s="226"/>
      <c r="U143" s="226"/>
      <c r="V143" s="226"/>
      <c r="W143" s="24"/>
      <c r="X143" s="3"/>
    </row>
    <row r="144" spans="1:24" ht="24.95" customHeight="1" x14ac:dyDescent="0.25">
      <c r="A144" s="3"/>
      <c r="B144" s="19" t="s">
        <v>149</v>
      </c>
      <c r="C144" s="52"/>
      <c r="D144" s="20"/>
      <c r="E144" s="51"/>
      <c r="F144" s="53"/>
      <c r="G144" s="51"/>
      <c r="H144" s="29"/>
      <c r="I144" s="158">
        <f t="shared" si="4"/>
        <v>0</v>
      </c>
      <c r="J144" s="21"/>
      <c r="K144" s="158">
        <f t="shared" si="5"/>
        <v>67</v>
      </c>
      <c r="L144" s="30"/>
      <c r="M144" s="226"/>
      <c r="N144" s="226"/>
      <c r="O144" s="226"/>
      <c r="P144" s="226"/>
      <c r="Q144" s="226"/>
      <c r="R144" s="226"/>
      <c r="S144" s="226"/>
      <c r="T144" s="226"/>
      <c r="U144" s="226"/>
      <c r="V144" s="226"/>
      <c r="W144" s="24"/>
      <c r="X144" s="3"/>
    </row>
    <row r="145" spans="1:24" ht="24.95" customHeight="1" x14ac:dyDescent="0.25">
      <c r="A145" s="3"/>
      <c r="B145" s="19" t="s">
        <v>150</v>
      </c>
      <c r="C145" s="52"/>
      <c r="D145" s="20"/>
      <c r="E145" s="51"/>
      <c r="F145" s="53"/>
      <c r="G145" s="51"/>
      <c r="H145" s="29"/>
      <c r="I145" s="158">
        <f t="shared" si="4"/>
        <v>0</v>
      </c>
      <c r="J145" s="21"/>
      <c r="K145" s="158">
        <f t="shared" si="5"/>
        <v>67</v>
      </c>
      <c r="L145" s="30"/>
      <c r="M145" s="226"/>
      <c r="N145" s="226"/>
      <c r="O145" s="226"/>
      <c r="P145" s="226"/>
      <c r="Q145" s="226"/>
      <c r="R145" s="226"/>
      <c r="S145" s="226"/>
      <c r="T145" s="226"/>
      <c r="U145" s="226"/>
      <c r="V145" s="226"/>
      <c r="W145" s="24"/>
      <c r="X145" s="3"/>
    </row>
    <row r="146" spans="1:24" ht="24.95" customHeight="1" x14ac:dyDescent="0.25">
      <c r="A146" s="3"/>
      <c r="B146" s="19" t="s">
        <v>151</v>
      </c>
      <c r="C146" s="52"/>
      <c r="D146" s="20"/>
      <c r="E146" s="51"/>
      <c r="F146" s="53"/>
      <c r="G146" s="51"/>
      <c r="H146" s="29"/>
      <c r="I146" s="158">
        <f t="shared" si="4"/>
        <v>0</v>
      </c>
      <c r="J146" s="21"/>
      <c r="K146" s="158">
        <f t="shared" si="5"/>
        <v>67</v>
      </c>
      <c r="L146" s="30"/>
      <c r="M146" s="226"/>
      <c r="N146" s="226"/>
      <c r="O146" s="226"/>
      <c r="P146" s="226"/>
      <c r="Q146" s="226"/>
      <c r="R146" s="226"/>
      <c r="S146" s="226"/>
      <c r="T146" s="226"/>
      <c r="U146" s="226"/>
      <c r="V146" s="226"/>
      <c r="W146" s="24"/>
      <c r="X146" s="3"/>
    </row>
    <row r="147" spans="1:24" ht="24.95" customHeight="1" x14ac:dyDescent="0.25">
      <c r="A147" s="3"/>
      <c r="B147" s="19" t="s">
        <v>152</v>
      </c>
      <c r="C147" s="52"/>
      <c r="D147" s="20"/>
      <c r="E147" s="51"/>
      <c r="F147" s="53"/>
      <c r="G147" s="51"/>
      <c r="H147" s="29"/>
      <c r="I147" s="158">
        <f t="shared" si="4"/>
        <v>0</v>
      </c>
      <c r="J147" s="21"/>
      <c r="K147" s="158">
        <f t="shared" si="5"/>
        <v>67</v>
      </c>
      <c r="L147" s="30"/>
      <c r="M147" s="226"/>
      <c r="N147" s="226"/>
      <c r="O147" s="226"/>
      <c r="P147" s="226"/>
      <c r="Q147" s="226"/>
      <c r="R147" s="226"/>
      <c r="S147" s="226"/>
      <c r="T147" s="226"/>
      <c r="U147" s="226"/>
      <c r="V147" s="226"/>
      <c r="W147" s="24"/>
      <c r="X147" s="3"/>
    </row>
    <row r="148" spans="1:24" ht="24.95" customHeight="1" x14ac:dyDescent="0.25">
      <c r="A148" s="3"/>
      <c r="B148" s="19" t="s">
        <v>153</v>
      </c>
      <c r="C148" s="52"/>
      <c r="D148" s="20"/>
      <c r="E148" s="51"/>
      <c r="F148" s="53"/>
      <c r="G148" s="51"/>
      <c r="H148" s="29"/>
      <c r="I148" s="158">
        <f t="shared" si="4"/>
        <v>0</v>
      </c>
      <c r="J148" s="21"/>
      <c r="K148" s="158">
        <f t="shared" si="5"/>
        <v>67</v>
      </c>
      <c r="L148" s="30"/>
      <c r="M148" s="226"/>
      <c r="N148" s="226"/>
      <c r="O148" s="226"/>
      <c r="P148" s="226"/>
      <c r="Q148" s="226"/>
      <c r="R148" s="226"/>
      <c r="S148" s="226"/>
      <c r="T148" s="226"/>
      <c r="U148" s="226"/>
      <c r="V148" s="226"/>
      <c r="W148" s="24"/>
      <c r="X148" s="3"/>
    </row>
    <row r="149" spans="1:24" ht="24.95" customHeight="1" x14ac:dyDescent="0.25">
      <c r="A149" s="3"/>
      <c r="B149" s="19" t="s">
        <v>154</v>
      </c>
      <c r="C149" s="52"/>
      <c r="D149" s="20"/>
      <c r="E149" s="51"/>
      <c r="F149" s="53"/>
      <c r="G149" s="51"/>
      <c r="H149" s="29"/>
      <c r="I149" s="158">
        <f t="shared" si="4"/>
        <v>0</v>
      </c>
      <c r="J149" s="21"/>
      <c r="K149" s="158">
        <f t="shared" si="5"/>
        <v>67</v>
      </c>
      <c r="L149" s="30"/>
      <c r="M149" s="226"/>
      <c r="N149" s="226"/>
      <c r="O149" s="226"/>
      <c r="P149" s="226"/>
      <c r="Q149" s="226"/>
      <c r="R149" s="226"/>
      <c r="S149" s="226"/>
      <c r="T149" s="226"/>
      <c r="U149" s="226"/>
      <c r="V149" s="226"/>
      <c r="W149" s="24"/>
      <c r="X149" s="3"/>
    </row>
    <row r="150" spans="1:24" ht="24.95" customHeight="1" x14ac:dyDescent="0.25">
      <c r="A150" s="3"/>
      <c r="B150" s="19" t="s">
        <v>155</v>
      </c>
      <c r="C150" s="52"/>
      <c r="D150" s="20"/>
      <c r="E150" s="51"/>
      <c r="F150" s="53"/>
      <c r="G150" s="51"/>
      <c r="H150" s="29"/>
      <c r="I150" s="158">
        <f t="shared" si="4"/>
        <v>0</v>
      </c>
      <c r="J150" s="21"/>
      <c r="K150" s="158">
        <f t="shared" si="5"/>
        <v>67</v>
      </c>
      <c r="L150" s="30"/>
      <c r="M150" s="226"/>
      <c r="N150" s="226"/>
      <c r="O150" s="226"/>
      <c r="P150" s="226"/>
      <c r="Q150" s="226"/>
      <c r="R150" s="226"/>
      <c r="S150" s="226"/>
      <c r="T150" s="226"/>
      <c r="U150" s="226"/>
      <c r="V150" s="226"/>
      <c r="W150" s="24"/>
      <c r="X150" s="3"/>
    </row>
    <row r="151" spans="1:24" ht="24.95" customHeight="1" x14ac:dyDescent="0.25">
      <c r="A151" s="3"/>
      <c r="B151" s="19" t="s">
        <v>156</v>
      </c>
      <c r="C151" s="52"/>
      <c r="D151" s="20"/>
      <c r="E151" s="51"/>
      <c r="F151" s="53"/>
      <c r="G151" s="51"/>
      <c r="H151" s="29"/>
      <c r="I151" s="158">
        <f t="shared" si="4"/>
        <v>0</v>
      </c>
      <c r="J151" s="21"/>
      <c r="K151" s="158">
        <f t="shared" si="5"/>
        <v>67</v>
      </c>
      <c r="L151" s="30"/>
      <c r="M151" s="226"/>
      <c r="N151" s="226"/>
      <c r="O151" s="226"/>
      <c r="P151" s="226"/>
      <c r="Q151" s="226"/>
      <c r="R151" s="226"/>
      <c r="S151" s="226"/>
      <c r="T151" s="226"/>
      <c r="U151" s="226"/>
      <c r="V151" s="226"/>
      <c r="W151" s="24"/>
      <c r="X151" s="3"/>
    </row>
    <row r="152" spans="1:24" ht="24.95" customHeight="1" x14ac:dyDescent="0.25">
      <c r="A152" s="3"/>
      <c r="B152" s="19" t="s">
        <v>157</v>
      </c>
      <c r="C152" s="52"/>
      <c r="D152" s="20"/>
      <c r="E152" s="51"/>
      <c r="F152" s="53"/>
      <c r="G152" s="51"/>
      <c r="H152" s="29"/>
      <c r="I152" s="158">
        <f t="shared" si="4"/>
        <v>0</v>
      </c>
      <c r="J152" s="21"/>
      <c r="K152" s="158">
        <f t="shared" si="5"/>
        <v>67</v>
      </c>
      <c r="L152" s="30"/>
      <c r="M152" s="226"/>
      <c r="N152" s="226"/>
      <c r="O152" s="226"/>
      <c r="P152" s="226"/>
      <c r="Q152" s="226"/>
      <c r="R152" s="226"/>
      <c r="S152" s="226"/>
      <c r="T152" s="226"/>
      <c r="U152" s="226"/>
      <c r="V152" s="226"/>
      <c r="W152" s="24"/>
      <c r="X152" s="3"/>
    </row>
    <row r="153" spans="1:24" ht="24.95" customHeight="1" x14ac:dyDescent="0.25">
      <c r="A153" s="3"/>
      <c r="B153" s="19" t="s">
        <v>158</v>
      </c>
      <c r="C153" s="52"/>
      <c r="D153" s="20"/>
      <c r="E153" s="51"/>
      <c r="F153" s="53"/>
      <c r="G153" s="51"/>
      <c r="H153" s="29"/>
      <c r="I153" s="158">
        <f t="shared" si="4"/>
        <v>0</v>
      </c>
      <c r="J153" s="21"/>
      <c r="K153" s="158">
        <f t="shared" si="5"/>
        <v>67</v>
      </c>
      <c r="L153" s="30"/>
      <c r="M153" s="226"/>
      <c r="N153" s="226"/>
      <c r="O153" s="226"/>
      <c r="P153" s="226"/>
      <c r="Q153" s="226"/>
      <c r="R153" s="226"/>
      <c r="S153" s="226"/>
      <c r="T153" s="226"/>
      <c r="U153" s="226"/>
      <c r="V153" s="226"/>
      <c r="W153" s="24"/>
      <c r="X153" s="3"/>
    </row>
    <row r="154" spans="1:24" ht="24.95" customHeight="1" x14ac:dyDescent="0.25">
      <c r="A154" s="3"/>
      <c r="B154" s="19" t="s">
        <v>159</v>
      </c>
      <c r="C154" s="52"/>
      <c r="D154" s="20"/>
      <c r="E154" s="51"/>
      <c r="F154" s="53"/>
      <c r="G154" s="51"/>
      <c r="H154" s="29"/>
      <c r="I154" s="158">
        <f t="shared" si="4"/>
        <v>0</v>
      </c>
      <c r="J154" s="21"/>
      <c r="K154" s="158">
        <f t="shared" si="5"/>
        <v>67</v>
      </c>
      <c r="L154" s="30"/>
      <c r="M154" s="226"/>
      <c r="N154" s="226"/>
      <c r="O154" s="226"/>
      <c r="P154" s="226"/>
      <c r="Q154" s="226"/>
      <c r="R154" s="226"/>
      <c r="S154" s="226"/>
      <c r="T154" s="226"/>
      <c r="U154" s="226"/>
      <c r="V154" s="226"/>
      <c r="W154" s="24"/>
      <c r="X154" s="3"/>
    </row>
    <row r="155" spans="1:24" ht="24.95" customHeight="1" x14ac:dyDescent="0.25">
      <c r="A155" s="3"/>
      <c r="B155" s="19" t="s">
        <v>160</v>
      </c>
      <c r="C155" s="52"/>
      <c r="D155" s="20"/>
      <c r="E155" s="51"/>
      <c r="F155" s="53"/>
      <c r="G155" s="51"/>
      <c r="H155" s="29"/>
      <c r="I155" s="158">
        <f t="shared" si="4"/>
        <v>0</v>
      </c>
      <c r="J155" s="21"/>
      <c r="K155" s="158">
        <f t="shared" si="5"/>
        <v>67</v>
      </c>
      <c r="L155" s="30"/>
      <c r="M155" s="226"/>
      <c r="N155" s="226"/>
      <c r="O155" s="226"/>
      <c r="P155" s="226"/>
      <c r="Q155" s="226"/>
      <c r="R155" s="226"/>
      <c r="S155" s="226"/>
      <c r="T155" s="226"/>
      <c r="U155" s="226"/>
      <c r="V155" s="226"/>
      <c r="W155" s="24"/>
      <c r="X155" s="3"/>
    </row>
    <row r="156" spans="1:24" ht="24.95" customHeight="1" x14ac:dyDescent="0.25">
      <c r="A156" s="3"/>
      <c r="B156" s="19" t="s">
        <v>161</v>
      </c>
      <c r="C156" s="52"/>
      <c r="D156" s="20"/>
      <c r="E156" s="51"/>
      <c r="F156" s="53"/>
      <c r="G156" s="51"/>
      <c r="H156" s="29"/>
      <c r="I156" s="158">
        <f t="shared" si="4"/>
        <v>0</v>
      </c>
      <c r="J156" s="21"/>
      <c r="K156" s="158">
        <f t="shared" si="5"/>
        <v>67</v>
      </c>
      <c r="L156" s="30"/>
      <c r="M156" s="226"/>
      <c r="N156" s="226"/>
      <c r="O156" s="226"/>
      <c r="P156" s="226"/>
      <c r="Q156" s="226"/>
      <c r="R156" s="226"/>
      <c r="S156" s="226"/>
      <c r="T156" s="226"/>
      <c r="U156" s="226"/>
      <c r="V156" s="226"/>
      <c r="W156" s="24"/>
      <c r="X156" s="3"/>
    </row>
    <row r="157" spans="1:24" ht="24.95" customHeight="1" x14ac:dyDescent="0.25">
      <c r="A157" s="3"/>
      <c r="B157" s="19" t="s">
        <v>162</v>
      </c>
      <c r="C157" s="52"/>
      <c r="D157" s="20"/>
      <c r="E157" s="51"/>
      <c r="F157" s="53"/>
      <c r="G157" s="51"/>
      <c r="H157" s="29"/>
      <c r="I157" s="158">
        <f t="shared" si="4"/>
        <v>0</v>
      </c>
      <c r="J157" s="21"/>
      <c r="K157" s="158">
        <f t="shared" si="5"/>
        <v>67</v>
      </c>
      <c r="L157" s="30"/>
      <c r="M157" s="226"/>
      <c r="N157" s="226"/>
      <c r="O157" s="226"/>
      <c r="P157" s="226"/>
      <c r="Q157" s="226"/>
      <c r="R157" s="226"/>
      <c r="S157" s="226"/>
      <c r="T157" s="226"/>
      <c r="U157" s="226"/>
      <c r="V157" s="226"/>
      <c r="W157" s="24"/>
      <c r="X157" s="3"/>
    </row>
    <row r="158" spans="1:24" ht="24.95" customHeight="1" x14ac:dyDescent="0.25">
      <c r="A158" s="3"/>
      <c r="B158" s="19" t="s">
        <v>163</v>
      </c>
      <c r="C158" s="55"/>
      <c r="D158" s="20"/>
      <c r="E158" s="51"/>
      <c r="F158" s="54"/>
      <c r="G158" s="51"/>
      <c r="H158" s="29"/>
      <c r="I158" s="158">
        <f t="shared" si="4"/>
        <v>0</v>
      </c>
      <c r="J158" s="21"/>
      <c r="K158" s="158">
        <f t="shared" si="5"/>
        <v>67</v>
      </c>
      <c r="L158" s="30"/>
      <c r="M158" s="226"/>
      <c r="N158" s="226"/>
      <c r="O158" s="226"/>
      <c r="P158" s="226"/>
      <c r="Q158" s="226"/>
      <c r="R158" s="226"/>
      <c r="S158" s="226"/>
      <c r="T158" s="226"/>
      <c r="U158" s="226"/>
      <c r="V158" s="226"/>
      <c r="W158" s="24"/>
      <c r="X158" s="3"/>
    </row>
    <row r="159" spans="1:24" ht="24.95" customHeight="1" x14ac:dyDescent="0.25">
      <c r="A159" s="3"/>
      <c r="B159" s="19" t="s">
        <v>164</v>
      </c>
      <c r="C159" s="52"/>
      <c r="D159" s="20"/>
      <c r="E159" s="51"/>
      <c r="F159" s="53"/>
      <c r="G159" s="51"/>
      <c r="H159" s="29"/>
      <c r="I159" s="158">
        <f t="shared" si="4"/>
        <v>0</v>
      </c>
      <c r="J159" s="21"/>
      <c r="K159" s="158">
        <f t="shared" si="5"/>
        <v>67</v>
      </c>
      <c r="L159" s="30"/>
      <c r="M159" s="226"/>
      <c r="N159" s="226"/>
      <c r="O159" s="226"/>
      <c r="P159" s="226"/>
      <c r="Q159" s="226"/>
      <c r="R159" s="226"/>
      <c r="S159" s="226"/>
      <c r="T159" s="226"/>
      <c r="U159" s="226"/>
      <c r="V159" s="226"/>
      <c r="W159" s="24"/>
      <c r="X159" s="3"/>
    </row>
    <row r="160" spans="1:24" ht="24.95" customHeight="1" x14ac:dyDescent="0.25">
      <c r="A160" s="3"/>
      <c r="B160" s="19" t="s">
        <v>165</v>
      </c>
      <c r="C160" s="52"/>
      <c r="D160" s="20"/>
      <c r="E160" s="51"/>
      <c r="F160" s="53"/>
      <c r="G160" s="51"/>
      <c r="H160" s="29"/>
      <c r="I160" s="158">
        <f t="shared" si="4"/>
        <v>0</v>
      </c>
      <c r="J160" s="21"/>
      <c r="K160" s="158">
        <f t="shared" si="5"/>
        <v>67</v>
      </c>
      <c r="L160" s="30"/>
      <c r="M160" s="226"/>
      <c r="N160" s="226"/>
      <c r="O160" s="226"/>
      <c r="P160" s="226"/>
      <c r="Q160" s="226"/>
      <c r="R160" s="226"/>
      <c r="S160" s="226"/>
      <c r="T160" s="226"/>
      <c r="U160" s="226"/>
      <c r="V160" s="226"/>
      <c r="W160" s="24"/>
      <c r="X160" s="3"/>
    </row>
    <row r="161" spans="1:24" ht="24.95" customHeight="1" x14ac:dyDescent="0.25">
      <c r="A161" s="3"/>
      <c r="B161" s="19" t="s">
        <v>166</v>
      </c>
      <c r="C161" s="52"/>
      <c r="D161" s="20"/>
      <c r="E161" s="51"/>
      <c r="F161" s="53"/>
      <c r="G161" s="51"/>
      <c r="H161" s="29"/>
      <c r="I161" s="158">
        <f t="shared" si="4"/>
        <v>0</v>
      </c>
      <c r="J161" s="21"/>
      <c r="K161" s="158">
        <f t="shared" si="5"/>
        <v>67</v>
      </c>
      <c r="L161" s="30"/>
      <c r="M161" s="226"/>
      <c r="N161" s="226"/>
      <c r="O161" s="226"/>
      <c r="P161" s="226"/>
      <c r="Q161" s="226"/>
      <c r="R161" s="226"/>
      <c r="S161" s="226"/>
      <c r="T161" s="226"/>
      <c r="U161" s="226"/>
      <c r="V161" s="226"/>
      <c r="W161" s="24"/>
      <c r="X161" s="3"/>
    </row>
    <row r="162" spans="1:24" ht="24.95" customHeight="1" x14ac:dyDescent="0.25">
      <c r="A162" s="3"/>
      <c r="B162" s="19" t="s">
        <v>167</v>
      </c>
      <c r="C162" s="52"/>
      <c r="D162" s="20"/>
      <c r="E162" s="51"/>
      <c r="F162" s="53"/>
      <c r="G162" s="51"/>
      <c r="H162" s="29"/>
      <c r="I162" s="158">
        <f t="shared" si="4"/>
        <v>0</v>
      </c>
      <c r="J162" s="21"/>
      <c r="K162" s="158">
        <f t="shared" si="5"/>
        <v>67</v>
      </c>
      <c r="L162" s="30"/>
      <c r="M162" s="226"/>
      <c r="N162" s="226"/>
      <c r="O162" s="226"/>
      <c r="P162" s="226"/>
      <c r="Q162" s="226"/>
      <c r="R162" s="226"/>
      <c r="S162" s="226"/>
      <c r="T162" s="226"/>
      <c r="U162" s="226"/>
      <c r="V162" s="226"/>
      <c r="W162" s="24"/>
      <c r="X162" s="3"/>
    </row>
    <row r="163" spans="1:24" ht="24.95" customHeight="1" x14ac:dyDescent="0.25">
      <c r="A163" s="3"/>
      <c r="B163" s="19" t="s">
        <v>168</v>
      </c>
      <c r="C163" s="52"/>
      <c r="D163" s="20"/>
      <c r="E163" s="51"/>
      <c r="F163" s="53"/>
      <c r="G163" s="51"/>
      <c r="H163" s="29"/>
      <c r="I163" s="158">
        <f t="shared" si="4"/>
        <v>0</v>
      </c>
      <c r="J163" s="21"/>
      <c r="K163" s="158">
        <f t="shared" si="5"/>
        <v>67</v>
      </c>
      <c r="L163" s="30"/>
      <c r="M163" s="226"/>
      <c r="N163" s="226"/>
      <c r="O163" s="226"/>
      <c r="P163" s="226"/>
      <c r="Q163" s="226"/>
      <c r="R163" s="226"/>
      <c r="S163" s="226"/>
      <c r="T163" s="226"/>
      <c r="U163" s="226"/>
      <c r="V163" s="226"/>
      <c r="W163" s="24"/>
      <c r="X163" s="3"/>
    </row>
    <row r="164" spans="1:24" ht="24.95" customHeight="1" x14ac:dyDescent="0.25">
      <c r="A164" s="3"/>
      <c r="B164" s="19" t="s">
        <v>169</v>
      </c>
      <c r="C164" s="52"/>
      <c r="D164" s="20"/>
      <c r="E164" s="51"/>
      <c r="F164" s="53"/>
      <c r="G164" s="51"/>
      <c r="H164" s="29"/>
      <c r="I164" s="158">
        <f t="shared" si="4"/>
        <v>0</v>
      </c>
      <c r="J164" s="21"/>
      <c r="K164" s="158">
        <f t="shared" si="5"/>
        <v>67</v>
      </c>
      <c r="L164" s="30"/>
      <c r="M164" s="226"/>
      <c r="N164" s="226"/>
      <c r="O164" s="226"/>
      <c r="P164" s="226"/>
      <c r="Q164" s="226"/>
      <c r="R164" s="226"/>
      <c r="S164" s="226"/>
      <c r="T164" s="226"/>
      <c r="U164" s="226"/>
      <c r="V164" s="226"/>
      <c r="W164" s="24"/>
      <c r="X164" s="3"/>
    </row>
    <row r="165" spans="1:24" ht="24.95" customHeight="1" x14ac:dyDescent="0.25">
      <c r="A165" s="3"/>
      <c r="B165" s="19" t="s">
        <v>170</v>
      </c>
      <c r="C165" s="52"/>
      <c r="D165" s="20"/>
      <c r="E165" s="51"/>
      <c r="F165" s="53"/>
      <c r="G165" s="51"/>
      <c r="H165" s="29"/>
      <c r="I165" s="158">
        <f t="shared" si="4"/>
        <v>0</v>
      </c>
      <c r="J165" s="21"/>
      <c r="K165" s="158">
        <f t="shared" si="5"/>
        <v>67</v>
      </c>
      <c r="L165" s="30"/>
      <c r="M165" s="226"/>
      <c r="N165" s="226"/>
      <c r="O165" s="226"/>
      <c r="P165" s="226"/>
      <c r="Q165" s="226"/>
      <c r="R165" s="226"/>
      <c r="S165" s="226"/>
      <c r="T165" s="226"/>
      <c r="U165" s="226"/>
      <c r="V165" s="226"/>
      <c r="W165" s="24"/>
      <c r="X165" s="3"/>
    </row>
    <row r="166" spans="1:24" ht="24.95" customHeight="1" x14ac:dyDescent="0.25">
      <c r="A166" s="3"/>
      <c r="B166" s="19" t="s">
        <v>171</v>
      </c>
      <c r="C166" s="52"/>
      <c r="D166" s="20"/>
      <c r="E166" s="51"/>
      <c r="F166" s="53"/>
      <c r="G166" s="51"/>
      <c r="H166" s="29"/>
      <c r="I166" s="158">
        <f t="shared" si="4"/>
        <v>0</v>
      </c>
      <c r="J166" s="21"/>
      <c r="K166" s="158">
        <f t="shared" si="5"/>
        <v>67</v>
      </c>
      <c r="L166" s="30"/>
      <c r="M166" s="226"/>
      <c r="N166" s="226"/>
      <c r="O166" s="226"/>
      <c r="P166" s="226"/>
      <c r="Q166" s="226"/>
      <c r="R166" s="226"/>
      <c r="S166" s="226"/>
      <c r="T166" s="226"/>
      <c r="U166" s="226"/>
      <c r="V166" s="226"/>
      <c r="W166" s="24"/>
      <c r="X166" s="3"/>
    </row>
    <row r="167" spans="1:24" ht="24.95" customHeight="1" x14ac:dyDescent="0.25">
      <c r="A167" s="3"/>
      <c r="B167" s="19" t="s">
        <v>172</v>
      </c>
      <c r="C167" s="52"/>
      <c r="D167" s="20"/>
      <c r="E167" s="51"/>
      <c r="F167" s="53"/>
      <c r="G167" s="51"/>
      <c r="H167" s="29"/>
      <c r="I167" s="158">
        <f t="shared" si="4"/>
        <v>0</v>
      </c>
      <c r="J167" s="21"/>
      <c r="K167" s="158">
        <f t="shared" si="5"/>
        <v>67</v>
      </c>
      <c r="L167" s="30"/>
      <c r="M167" s="226"/>
      <c r="N167" s="226"/>
      <c r="O167" s="226"/>
      <c r="P167" s="226"/>
      <c r="Q167" s="226"/>
      <c r="R167" s="226"/>
      <c r="S167" s="226"/>
      <c r="T167" s="226"/>
      <c r="U167" s="226"/>
      <c r="V167" s="226"/>
      <c r="W167" s="24"/>
      <c r="X167" s="3"/>
    </row>
    <row r="168" spans="1:24" ht="24.95" customHeight="1" x14ac:dyDescent="0.25">
      <c r="A168" s="3"/>
      <c r="B168" s="19" t="s">
        <v>173</v>
      </c>
      <c r="C168" s="52"/>
      <c r="D168" s="20"/>
      <c r="E168" s="51"/>
      <c r="F168" s="53"/>
      <c r="G168" s="51"/>
      <c r="H168" s="29"/>
      <c r="I168" s="158">
        <f t="shared" si="4"/>
        <v>0</v>
      </c>
      <c r="J168" s="21"/>
      <c r="K168" s="158">
        <f t="shared" si="5"/>
        <v>67</v>
      </c>
      <c r="L168" s="30"/>
      <c r="M168" s="226"/>
      <c r="N168" s="226"/>
      <c r="O168" s="226"/>
      <c r="P168" s="226"/>
      <c r="Q168" s="226"/>
      <c r="R168" s="226"/>
      <c r="S168" s="226"/>
      <c r="T168" s="226"/>
      <c r="U168" s="226"/>
      <c r="V168" s="226"/>
      <c r="W168" s="24"/>
      <c r="X168" s="3"/>
    </row>
    <row r="169" spans="1:24" ht="24.95" customHeight="1" x14ac:dyDescent="0.25">
      <c r="A169" s="3"/>
      <c r="B169" s="19" t="s">
        <v>174</v>
      </c>
      <c r="C169" s="52"/>
      <c r="D169" s="20"/>
      <c r="E169" s="51"/>
      <c r="F169" s="53"/>
      <c r="G169" s="51"/>
      <c r="H169" s="29"/>
      <c r="I169" s="158">
        <f t="shared" si="4"/>
        <v>0</v>
      </c>
      <c r="J169" s="21"/>
      <c r="K169" s="158">
        <f t="shared" si="5"/>
        <v>67</v>
      </c>
      <c r="L169" s="30"/>
      <c r="M169" s="226"/>
      <c r="N169" s="226"/>
      <c r="O169" s="226"/>
      <c r="P169" s="226"/>
      <c r="Q169" s="226"/>
      <c r="R169" s="226"/>
      <c r="S169" s="226"/>
      <c r="T169" s="226"/>
      <c r="U169" s="226"/>
      <c r="V169" s="226"/>
      <c r="W169" s="24"/>
      <c r="X169" s="3"/>
    </row>
    <row r="170" spans="1:24" ht="24.95" customHeight="1" x14ac:dyDescent="0.25">
      <c r="A170" s="3"/>
      <c r="B170" s="19" t="s">
        <v>175</v>
      </c>
      <c r="C170" s="52"/>
      <c r="D170" s="20"/>
      <c r="E170" s="51"/>
      <c r="F170" s="53"/>
      <c r="G170" s="51"/>
      <c r="H170" s="29"/>
      <c r="I170" s="158">
        <f t="shared" si="4"/>
        <v>0</v>
      </c>
      <c r="J170" s="21"/>
      <c r="K170" s="158">
        <f t="shared" si="5"/>
        <v>67</v>
      </c>
      <c r="L170" s="30"/>
      <c r="M170" s="226"/>
      <c r="N170" s="226"/>
      <c r="O170" s="226"/>
      <c r="P170" s="226"/>
      <c r="Q170" s="226"/>
      <c r="R170" s="226"/>
      <c r="S170" s="226"/>
      <c r="T170" s="226"/>
      <c r="U170" s="226"/>
      <c r="V170" s="226"/>
      <c r="W170" s="24"/>
      <c r="X170" s="3"/>
    </row>
    <row r="171" spans="1:24" ht="24.95" customHeight="1" x14ac:dyDescent="0.25">
      <c r="A171" s="3"/>
      <c r="B171" s="19" t="s">
        <v>176</v>
      </c>
      <c r="C171" s="52"/>
      <c r="D171" s="20"/>
      <c r="E171" s="51"/>
      <c r="F171" s="53"/>
      <c r="G171" s="51"/>
      <c r="H171" s="29"/>
      <c r="I171" s="158">
        <f t="shared" si="4"/>
        <v>0</v>
      </c>
      <c r="J171" s="21"/>
      <c r="K171" s="158">
        <f t="shared" si="5"/>
        <v>67</v>
      </c>
      <c r="L171" s="30"/>
      <c r="M171" s="226"/>
      <c r="N171" s="226"/>
      <c r="O171" s="226"/>
      <c r="P171" s="226"/>
      <c r="Q171" s="226"/>
      <c r="R171" s="226"/>
      <c r="S171" s="226"/>
      <c r="T171" s="226"/>
      <c r="U171" s="226"/>
      <c r="V171" s="226"/>
      <c r="W171" s="24"/>
      <c r="X171" s="3"/>
    </row>
    <row r="172" spans="1:24" ht="24.95" customHeight="1" x14ac:dyDescent="0.25">
      <c r="A172" s="3"/>
      <c r="B172" s="19" t="s">
        <v>177</v>
      </c>
      <c r="C172" s="52"/>
      <c r="D172" s="20"/>
      <c r="E172" s="51"/>
      <c r="F172" s="53"/>
      <c r="G172" s="51"/>
      <c r="H172" s="29"/>
      <c r="I172" s="158">
        <f t="shared" si="4"/>
        <v>0</v>
      </c>
      <c r="J172" s="21"/>
      <c r="K172" s="158">
        <f t="shared" si="5"/>
        <v>67</v>
      </c>
      <c r="L172" s="30"/>
      <c r="M172" s="226"/>
      <c r="N172" s="226"/>
      <c r="O172" s="226"/>
      <c r="P172" s="226"/>
      <c r="Q172" s="226"/>
      <c r="R172" s="226"/>
      <c r="S172" s="226"/>
      <c r="T172" s="226"/>
      <c r="U172" s="226"/>
      <c r="V172" s="226"/>
      <c r="W172" s="24"/>
      <c r="X172" s="3"/>
    </row>
    <row r="173" spans="1:24" ht="24.95" customHeight="1" x14ac:dyDescent="0.25">
      <c r="A173" s="3"/>
      <c r="B173" s="19" t="s">
        <v>178</v>
      </c>
      <c r="C173" s="52"/>
      <c r="D173" s="20"/>
      <c r="E173" s="51"/>
      <c r="F173" s="53"/>
      <c r="G173" s="51"/>
      <c r="H173" s="29"/>
      <c r="I173" s="158">
        <f t="shared" si="4"/>
        <v>0</v>
      </c>
      <c r="J173" s="21"/>
      <c r="K173" s="158">
        <f t="shared" si="5"/>
        <v>67</v>
      </c>
      <c r="L173" s="30"/>
      <c r="M173" s="226"/>
      <c r="N173" s="226"/>
      <c r="O173" s="226"/>
      <c r="P173" s="226"/>
      <c r="Q173" s="226"/>
      <c r="R173" s="226"/>
      <c r="S173" s="226"/>
      <c r="T173" s="226"/>
      <c r="U173" s="226"/>
      <c r="V173" s="226"/>
      <c r="W173" s="24"/>
      <c r="X173" s="3"/>
    </row>
    <row r="174" spans="1:24" ht="24.95" customHeight="1" x14ac:dyDescent="0.25">
      <c r="A174" s="3"/>
      <c r="B174" s="19" t="s">
        <v>179</v>
      </c>
      <c r="C174" s="52"/>
      <c r="D174" s="20"/>
      <c r="E174" s="51"/>
      <c r="F174" s="53"/>
      <c r="G174" s="51"/>
      <c r="H174" s="29"/>
      <c r="I174" s="158">
        <f t="shared" si="4"/>
        <v>0</v>
      </c>
      <c r="J174" s="21"/>
      <c r="K174" s="158">
        <f t="shared" si="5"/>
        <v>67</v>
      </c>
      <c r="L174" s="30"/>
      <c r="M174" s="226"/>
      <c r="N174" s="226"/>
      <c r="O174" s="226"/>
      <c r="P174" s="226"/>
      <c r="Q174" s="226"/>
      <c r="R174" s="226"/>
      <c r="S174" s="226"/>
      <c r="T174" s="226"/>
      <c r="U174" s="226"/>
      <c r="V174" s="226"/>
      <c r="W174" s="24"/>
      <c r="X174" s="3"/>
    </row>
    <row r="175" spans="1:24" ht="24.95" customHeight="1" x14ac:dyDescent="0.25">
      <c r="A175" s="3"/>
      <c r="B175" s="19" t="s">
        <v>180</v>
      </c>
      <c r="C175" s="52"/>
      <c r="D175" s="20"/>
      <c r="E175" s="51"/>
      <c r="F175" s="53"/>
      <c r="G175" s="51"/>
      <c r="H175" s="29"/>
      <c r="I175" s="158">
        <f t="shared" si="4"/>
        <v>0</v>
      </c>
      <c r="J175" s="21"/>
      <c r="K175" s="158">
        <f t="shared" si="5"/>
        <v>67</v>
      </c>
      <c r="L175" s="30"/>
      <c r="M175" s="226"/>
      <c r="N175" s="226"/>
      <c r="O175" s="226"/>
      <c r="P175" s="226"/>
      <c r="Q175" s="226"/>
      <c r="R175" s="226"/>
      <c r="S175" s="226"/>
      <c r="T175" s="226"/>
      <c r="U175" s="226"/>
      <c r="V175" s="226"/>
      <c r="W175" s="24"/>
      <c r="X175" s="3"/>
    </row>
    <row r="176" spans="1:24" ht="24.95" customHeight="1" x14ac:dyDescent="0.25">
      <c r="A176" s="3"/>
      <c r="B176" s="19" t="s">
        <v>181</v>
      </c>
      <c r="C176" s="52"/>
      <c r="D176" s="20"/>
      <c r="E176" s="51"/>
      <c r="F176" s="53"/>
      <c r="G176" s="51"/>
      <c r="H176" s="29"/>
      <c r="I176" s="158">
        <f t="shared" si="4"/>
        <v>0</v>
      </c>
      <c r="J176" s="21"/>
      <c r="K176" s="158">
        <f t="shared" si="5"/>
        <v>67</v>
      </c>
      <c r="L176" s="30"/>
      <c r="M176" s="226"/>
      <c r="N176" s="226"/>
      <c r="O176" s="226"/>
      <c r="P176" s="226"/>
      <c r="Q176" s="226"/>
      <c r="R176" s="226"/>
      <c r="S176" s="226"/>
      <c r="T176" s="226"/>
      <c r="U176" s="226"/>
      <c r="V176" s="226"/>
      <c r="W176" s="24"/>
      <c r="X176" s="3"/>
    </row>
    <row r="177" spans="1:24" ht="24.95" customHeight="1" x14ac:dyDescent="0.25">
      <c r="A177" s="3"/>
      <c r="B177" s="19" t="s">
        <v>182</v>
      </c>
      <c r="C177" s="52"/>
      <c r="D177" s="20"/>
      <c r="E177" s="51"/>
      <c r="F177" s="53"/>
      <c r="G177" s="51"/>
      <c r="H177" s="29"/>
      <c r="I177" s="158">
        <f t="shared" si="4"/>
        <v>0</v>
      </c>
      <c r="J177" s="21"/>
      <c r="K177" s="158">
        <f t="shared" si="5"/>
        <v>67</v>
      </c>
      <c r="L177" s="30"/>
      <c r="M177" s="226"/>
      <c r="N177" s="226"/>
      <c r="O177" s="226"/>
      <c r="P177" s="226"/>
      <c r="Q177" s="226"/>
      <c r="R177" s="226"/>
      <c r="S177" s="226"/>
      <c r="T177" s="226"/>
      <c r="U177" s="226"/>
      <c r="V177" s="226"/>
      <c r="W177" s="24"/>
      <c r="X177" s="3"/>
    </row>
    <row r="178" spans="1:24" ht="24.95" customHeight="1" x14ac:dyDescent="0.25">
      <c r="A178" s="3"/>
      <c r="B178" s="19" t="s">
        <v>183</v>
      </c>
      <c r="C178" s="52"/>
      <c r="D178" s="20"/>
      <c r="E178" s="51"/>
      <c r="F178" s="53"/>
      <c r="G178" s="51"/>
      <c r="H178" s="29"/>
      <c r="I178" s="158">
        <f t="shared" si="4"/>
        <v>0</v>
      </c>
      <c r="J178" s="21"/>
      <c r="K178" s="158">
        <f t="shared" si="5"/>
        <v>67</v>
      </c>
      <c r="L178" s="30"/>
      <c r="M178" s="226"/>
      <c r="N178" s="226"/>
      <c r="O178" s="226"/>
      <c r="P178" s="226"/>
      <c r="Q178" s="226"/>
      <c r="R178" s="226"/>
      <c r="S178" s="226"/>
      <c r="T178" s="226"/>
      <c r="U178" s="226"/>
      <c r="V178" s="226"/>
      <c r="W178" s="24"/>
      <c r="X178" s="3"/>
    </row>
    <row r="179" spans="1:24" ht="24.95" customHeight="1" x14ac:dyDescent="0.25">
      <c r="A179" s="3"/>
      <c r="B179" s="19" t="s">
        <v>184</v>
      </c>
      <c r="C179" s="52"/>
      <c r="D179" s="20"/>
      <c r="E179" s="51"/>
      <c r="F179" s="53"/>
      <c r="G179" s="51"/>
      <c r="H179" s="29"/>
      <c r="I179" s="158">
        <f t="shared" si="4"/>
        <v>0</v>
      </c>
      <c r="J179" s="21"/>
      <c r="K179" s="158">
        <f t="shared" si="5"/>
        <v>67</v>
      </c>
      <c r="L179" s="30"/>
      <c r="M179" s="226"/>
      <c r="N179" s="226"/>
      <c r="O179" s="226"/>
      <c r="P179" s="226"/>
      <c r="Q179" s="226"/>
      <c r="R179" s="226"/>
      <c r="S179" s="226"/>
      <c r="T179" s="226"/>
      <c r="U179" s="226"/>
      <c r="V179" s="226"/>
      <c r="W179" s="24"/>
      <c r="X179" s="3"/>
    </row>
    <row r="180" spans="1:24" ht="24.95" customHeight="1" x14ac:dyDescent="0.25">
      <c r="A180" s="3"/>
      <c r="B180" s="19" t="s">
        <v>185</v>
      </c>
      <c r="C180" s="52"/>
      <c r="D180" s="20"/>
      <c r="E180" s="51"/>
      <c r="F180" s="53"/>
      <c r="G180" s="51"/>
      <c r="H180" s="29"/>
      <c r="I180" s="158">
        <f t="shared" si="4"/>
        <v>0</v>
      </c>
      <c r="J180" s="21"/>
      <c r="K180" s="158">
        <f t="shared" si="5"/>
        <v>67</v>
      </c>
      <c r="L180" s="30"/>
      <c r="M180" s="226"/>
      <c r="N180" s="226"/>
      <c r="O180" s="226"/>
      <c r="P180" s="226"/>
      <c r="Q180" s="226"/>
      <c r="R180" s="226"/>
      <c r="S180" s="226"/>
      <c r="T180" s="226"/>
      <c r="U180" s="226"/>
      <c r="V180" s="226"/>
      <c r="W180" s="24"/>
      <c r="X180" s="3"/>
    </row>
    <row r="181" spans="1:24" ht="24.95" customHeight="1" x14ac:dyDescent="0.25">
      <c r="A181" s="3"/>
      <c r="B181" s="19" t="s">
        <v>186</v>
      </c>
      <c r="C181" s="52"/>
      <c r="D181" s="20"/>
      <c r="E181" s="51"/>
      <c r="F181" s="53"/>
      <c r="G181" s="51"/>
      <c r="H181" s="29"/>
      <c r="I181" s="158">
        <f t="shared" si="4"/>
        <v>0</v>
      </c>
      <c r="J181" s="21"/>
      <c r="K181" s="158">
        <f t="shared" si="5"/>
        <v>67</v>
      </c>
      <c r="L181" s="30"/>
      <c r="M181" s="226"/>
      <c r="N181" s="226"/>
      <c r="O181" s="226"/>
      <c r="P181" s="226"/>
      <c r="Q181" s="226"/>
      <c r="R181" s="226"/>
      <c r="S181" s="226"/>
      <c r="T181" s="226"/>
      <c r="U181" s="226"/>
      <c r="V181" s="226"/>
      <c r="W181" s="24"/>
      <c r="X181" s="3"/>
    </row>
    <row r="182" spans="1:24" ht="24.95" customHeight="1" x14ac:dyDescent="0.25">
      <c r="A182" s="3"/>
      <c r="B182" s="19" t="s">
        <v>187</v>
      </c>
      <c r="C182" s="52"/>
      <c r="D182" s="20"/>
      <c r="E182" s="51"/>
      <c r="F182" s="53"/>
      <c r="G182" s="51"/>
      <c r="H182" s="29"/>
      <c r="I182" s="158">
        <f t="shared" si="4"/>
        <v>0</v>
      </c>
      <c r="J182" s="21"/>
      <c r="K182" s="158">
        <f t="shared" si="5"/>
        <v>67</v>
      </c>
      <c r="L182" s="30"/>
      <c r="M182" s="226"/>
      <c r="N182" s="226"/>
      <c r="O182" s="226"/>
      <c r="P182" s="226"/>
      <c r="Q182" s="226"/>
      <c r="R182" s="226"/>
      <c r="S182" s="226"/>
      <c r="T182" s="226"/>
      <c r="U182" s="226"/>
      <c r="V182" s="226"/>
      <c r="W182" s="24"/>
      <c r="X182" s="3"/>
    </row>
    <row r="183" spans="1:24" ht="24.95" customHeight="1" x14ac:dyDescent="0.25">
      <c r="A183" s="3"/>
      <c r="B183" s="19" t="s">
        <v>188</v>
      </c>
      <c r="C183" s="52"/>
      <c r="D183" s="20"/>
      <c r="E183" s="51"/>
      <c r="F183" s="53"/>
      <c r="G183" s="51"/>
      <c r="H183" s="29"/>
      <c r="I183" s="158">
        <f t="shared" si="4"/>
        <v>0</v>
      </c>
      <c r="J183" s="21"/>
      <c r="K183" s="158">
        <f t="shared" si="5"/>
        <v>67</v>
      </c>
      <c r="L183" s="30"/>
      <c r="M183" s="226"/>
      <c r="N183" s="226"/>
      <c r="O183" s="226"/>
      <c r="P183" s="226"/>
      <c r="Q183" s="226"/>
      <c r="R183" s="226"/>
      <c r="S183" s="226"/>
      <c r="T183" s="226"/>
      <c r="U183" s="226"/>
      <c r="V183" s="226"/>
      <c r="W183" s="24"/>
      <c r="X183" s="3"/>
    </row>
    <row r="184" spans="1:24" ht="24.95" customHeight="1" x14ac:dyDescent="0.25">
      <c r="A184" s="3"/>
      <c r="B184" s="19" t="s">
        <v>189</v>
      </c>
      <c r="C184" s="52"/>
      <c r="D184" s="20"/>
      <c r="E184" s="51"/>
      <c r="F184" s="53"/>
      <c r="G184" s="51"/>
      <c r="H184" s="29"/>
      <c r="I184" s="158">
        <f t="shared" si="4"/>
        <v>0</v>
      </c>
      <c r="J184" s="21"/>
      <c r="K184" s="158">
        <f t="shared" si="5"/>
        <v>67</v>
      </c>
      <c r="L184" s="30"/>
      <c r="M184" s="226"/>
      <c r="N184" s="226"/>
      <c r="O184" s="226"/>
      <c r="P184" s="226"/>
      <c r="Q184" s="226"/>
      <c r="R184" s="226"/>
      <c r="S184" s="226"/>
      <c r="T184" s="226"/>
      <c r="U184" s="226"/>
      <c r="V184" s="226"/>
      <c r="W184" s="24"/>
      <c r="X184" s="3"/>
    </row>
    <row r="185" spans="1:24" ht="24.95" customHeight="1" x14ac:dyDescent="0.25">
      <c r="A185" s="3"/>
      <c r="B185" s="19" t="s">
        <v>190</v>
      </c>
      <c r="C185" s="52"/>
      <c r="D185" s="20"/>
      <c r="E185" s="51"/>
      <c r="F185" s="53"/>
      <c r="G185" s="51"/>
      <c r="H185" s="29"/>
      <c r="I185" s="158">
        <f t="shared" si="4"/>
        <v>0</v>
      </c>
      <c r="J185" s="21"/>
      <c r="K185" s="158">
        <f t="shared" si="5"/>
        <v>67</v>
      </c>
      <c r="L185" s="30"/>
      <c r="M185" s="226"/>
      <c r="N185" s="226"/>
      <c r="O185" s="226"/>
      <c r="P185" s="226"/>
      <c r="Q185" s="226"/>
      <c r="R185" s="226"/>
      <c r="S185" s="226"/>
      <c r="T185" s="226"/>
      <c r="U185" s="226"/>
      <c r="V185" s="226"/>
      <c r="W185" s="24"/>
      <c r="X185" s="3"/>
    </row>
    <row r="186" spans="1:24" ht="24.95" customHeight="1" x14ac:dyDescent="0.25">
      <c r="A186" s="3"/>
      <c r="B186" s="19" t="s">
        <v>191</v>
      </c>
      <c r="C186" s="52"/>
      <c r="D186" s="20"/>
      <c r="E186" s="51"/>
      <c r="F186" s="53"/>
      <c r="G186" s="51"/>
      <c r="H186" s="29"/>
      <c r="I186" s="158">
        <f t="shared" si="4"/>
        <v>0</v>
      </c>
      <c r="J186" s="21"/>
      <c r="K186" s="158">
        <f t="shared" si="5"/>
        <v>67</v>
      </c>
      <c r="L186" s="30"/>
      <c r="M186" s="226"/>
      <c r="N186" s="226"/>
      <c r="O186" s="226"/>
      <c r="P186" s="226"/>
      <c r="Q186" s="226"/>
      <c r="R186" s="226"/>
      <c r="S186" s="226"/>
      <c r="T186" s="226"/>
      <c r="U186" s="226"/>
      <c r="V186" s="226"/>
      <c r="W186" s="24"/>
      <c r="X186" s="3"/>
    </row>
    <row r="187" spans="1:24" ht="24.95" customHeight="1" x14ac:dyDescent="0.25">
      <c r="A187" s="3"/>
      <c r="B187" s="19" t="s">
        <v>192</v>
      </c>
      <c r="C187" s="52"/>
      <c r="D187" s="20"/>
      <c r="E187" s="51"/>
      <c r="F187" s="53"/>
      <c r="G187" s="51"/>
      <c r="H187" s="29"/>
      <c r="I187" s="158">
        <f t="shared" si="4"/>
        <v>0</v>
      </c>
      <c r="J187" s="21"/>
      <c r="K187" s="158">
        <f t="shared" si="5"/>
        <v>67</v>
      </c>
      <c r="L187" s="30"/>
      <c r="M187" s="226"/>
      <c r="N187" s="226"/>
      <c r="O187" s="226"/>
      <c r="P187" s="226"/>
      <c r="Q187" s="226"/>
      <c r="R187" s="226"/>
      <c r="S187" s="226"/>
      <c r="T187" s="226"/>
      <c r="U187" s="226"/>
      <c r="V187" s="226"/>
      <c r="W187" s="24"/>
      <c r="X187" s="3"/>
    </row>
    <row r="188" spans="1:24" ht="24.95" customHeight="1" x14ac:dyDescent="0.25">
      <c r="A188" s="3"/>
      <c r="B188" s="19" t="s">
        <v>193</v>
      </c>
      <c r="C188" s="52"/>
      <c r="D188" s="20"/>
      <c r="E188" s="51"/>
      <c r="F188" s="53"/>
      <c r="G188" s="51"/>
      <c r="H188" s="29"/>
      <c r="I188" s="158">
        <f t="shared" si="4"/>
        <v>0</v>
      </c>
      <c r="J188" s="21"/>
      <c r="K188" s="158">
        <f t="shared" si="5"/>
        <v>67</v>
      </c>
      <c r="L188" s="30"/>
      <c r="M188" s="226"/>
      <c r="N188" s="226"/>
      <c r="O188" s="226"/>
      <c r="P188" s="226"/>
      <c r="Q188" s="226"/>
      <c r="R188" s="226"/>
      <c r="S188" s="226"/>
      <c r="T188" s="226"/>
      <c r="U188" s="226"/>
      <c r="V188" s="226"/>
      <c r="W188" s="24"/>
      <c r="X188" s="3"/>
    </row>
    <row r="189" spans="1:24" ht="24.95" customHeight="1" x14ac:dyDescent="0.25">
      <c r="A189" s="3"/>
      <c r="B189" s="19" t="s">
        <v>194</v>
      </c>
      <c r="C189" s="52"/>
      <c r="D189" s="20"/>
      <c r="E189" s="51"/>
      <c r="F189" s="53"/>
      <c r="G189" s="51"/>
      <c r="H189" s="29"/>
      <c r="I189" s="158">
        <f t="shared" si="4"/>
        <v>0</v>
      </c>
      <c r="J189" s="21"/>
      <c r="K189" s="158">
        <f t="shared" si="5"/>
        <v>67</v>
      </c>
      <c r="L189" s="30"/>
      <c r="M189" s="226"/>
      <c r="N189" s="226"/>
      <c r="O189" s="226"/>
      <c r="P189" s="226"/>
      <c r="Q189" s="226"/>
      <c r="R189" s="226"/>
      <c r="S189" s="226"/>
      <c r="T189" s="226"/>
      <c r="U189" s="226"/>
      <c r="V189" s="226"/>
      <c r="W189" s="24"/>
      <c r="X189" s="3"/>
    </row>
    <row r="190" spans="1:24" ht="24.95" customHeight="1" x14ac:dyDescent="0.25">
      <c r="A190" s="3"/>
      <c r="B190" s="19" t="s">
        <v>195</v>
      </c>
      <c r="C190" s="52"/>
      <c r="D190" s="20"/>
      <c r="E190" s="51"/>
      <c r="F190" s="53"/>
      <c r="G190" s="51"/>
      <c r="H190" s="29"/>
      <c r="I190" s="158">
        <f t="shared" si="4"/>
        <v>0</v>
      </c>
      <c r="J190" s="21"/>
      <c r="K190" s="158">
        <f t="shared" si="5"/>
        <v>67</v>
      </c>
      <c r="L190" s="30"/>
      <c r="M190" s="226"/>
      <c r="N190" s="226"/>
      <c r="O190" s="226"/>
      <c r="P190" s="226"/>
      <c r="Q190" s="226"/>
      <c r="R190" s="226"/>
      <c r="S190" s="226"/>
      <c r="T190" s="226"/>
      <c r="U190" s="226"/>
      <c r="V190" s="226"/>
      <c r="W190" s="24"/>
      <c r="X190" s="3"/>
    </row>
    <row r="191" spans="1:24" ht="24.95" customHeight="1" x14ac:dyDescent="0.25">
      <c r="A191" s="3"/>
      <c r="B191" s="19" t="s">
        <v>196</v>
      </c>
      <c r="C191" s="52"/>
      <c r="D191" s="20"/>
      <c r="E191" s="51"/>
      <c r="F191" s="53"/>
      <c r="G191" s="51"/>
      <c r="H191" s="29"/>
      <c r="I191" s="158">
        <f t="shared" si="4"/>
        <v>0</v>
      </c>
      <c r="J191" s="21"/>
      <c r="K191" s="158">
        <f t="shared" si="5"/>
        <v>67</v>
      </c>
      <c r="L191" s="30"/>
      <c r="M191" s="226"/>
      <c r="N191" s="226"/>
      <c r="O191" s="226"/>
      <c r="P191" s="226"/>
      <c r="Q191" s="226"/>
      <c r="R191" s="226"/>
      <c r="S191" s="226"/>
      <c r="T191" s="226"/>
      <c r="U191" s="226"/>
      <c r="V191" s="226"/>
      <c r="W191" s="24"/>
      <c r="X191" s="3"/>
    </row>
    <row r="192" spans="1:24" ht="24.95" customHeight="1" x14ac:dyDescent="0.25">
      <c r="A192" s="3"/>
      <c r="B192" s="19" t="s">
        <v>197</v>
      </c>
      <c r="C192" s="52"/>
      <c r="D192" s="20"/>
      <c r="E192" s="51"/>
      <c r="F192" s="53"/>
      <c r="G192" s="51"/>
      <c r="H192" s="29"/>
      <c r="I192" s="158">
        <f t="shared" si="4"/>
        <v>0</v>
      </c>
      <c r="J192" s="21"/>
      <c r="K192" s="158">
        <f t="shared" si="5"/>
        <v>67</v>
      </c>
      <c r="L192" s="30"/>
      <c r="M192" s="226"/>
      <c r="N192" s="226"/>
      <c r="O192" s="226"/>
      <c r="P192" s="226"/>
      <c r="Q192" s="226"/>
      <c r="R192" s="226"/>
      <c r="S192" s="226"/>
      <c r="T192" s="226"/>
      <c r="U192" s="226"/>
      <c r="V192" s="226"/>
      <c r="W192" s="24"/>
      <c r="X192" s="3"/>
    </row>
    <row r="193" spans="1:24" ht="24.95" customHeight="1" x14ac:dyDescent="0.25">
      <c r="A193" s="3"/>
      <c r="B193" s="19" t="s">
        <v>198</v>
      </c>
      <c r="C193" s="52"/>
      <c r="D193" s="20"/>
      <c r="E193" s="51"/>
      <c r="F193" s="53"/>
      <c r="G193" s="51"/>
      <c r="H193" s="29"/>
      <c r="I193" s="158">
        <f t="shared" si="4"/>
        <v>0</v>
      </c>
      <c r="J193" s="21"/>
      <c r="K193" s="158">
        <f t="shared" si="5"/>
        <v>67</v>
      </c>
      <c r="L193" s="30"/>
      <c r="M193" s="226"/>
      <c r="N193" s="226"/>
      <c r="O193" s="226"/>
      <c r="P193" s="226"/>
      <c r="Q193" s="226"/>
      <c r="R193" s="226"/>
      <c r="S193" s="226"/>
      <c r="T193" s="226"/>
      <c r="U193" s="226"/>
      <c r="V193" s="226"/>
      <c r="W193" s="24"/>
      <c r="X193" s="3"/>
    </row>
    <row r="194" spans="1:24" ht="24.95" customHeight="1" x14ac:dyDescent="0.25">
      <c r="A194" s="3"/>
      <c r="B194" s="19" t="s">
        <v>199</v>
      </c>
      <c r="C194" s="52"/>
      <c r="D194" s="20"/>
      <c r="E194" s="51"/>
      <c r="F194" s="53"/>
      <c r="G194" s="51"/>
      <c r="H194" s="29"/>
      <c r="I194" s="158">
        <f t="shared" si="4"/>
        <v>0</v>
      </c>
      <c r="J194" s="21"/>
      <c r="K194" s="158">
        <f t="shared" si="5"/>
        <v>67</v>
      </c>
      <c r="L194" s="30"/>
      <c r="M194" s="226"/>
      <c r="N194" s="226"/>
      <c r="O194" s="226"/>
      <c r="P194" s="226"/>
      <c r="Q194" s="226"/>
      <c r="R194" s="226"/>
      <c r="S194" s="226"/>
      <c r="T194" s="226"/>
      <c r="U194" s="226"/>
      <c r="V194" s="226"/>
      <c r="W194" s="24"/>
      <c r="X194" s="3"/>
    </row>
    <row r="195" spans="1:24" ht="24.95" customHeight="1" x14ac:dyDescent="0.25">
      <c r="A195" s="3"/>
      <c r="B195" s="19" t="s">
        <v>200</v>
      </c>
      <c r="C195" s="52"/>
      <c r="D195" s="20"/>
      <c r="E195" s="51"/>
      <c r="F195" s="53"/>
      <c r="G195" s="51"/>
      <c r="H195" s="29"/>
      <c r="I195" s="158">
        <f t="shared" si="4"/>
        <v>0</v>
      </c>
      <c r="J195" s="21"/>
      <c r="K195" s="158">
        <f t="shared" si="5"/>
        <v>67</v>
      </c>
      <c r="L195" s="30"/>
      <c r="M195" s="226"/>
      <c r="N195" s="226"/>
      <c r="O195" s="226"/>
      <c r="P195" s="226"/>
      <c r="Q195" s="226"/>
      <c r="R195" s="226"/>
      <c r="S195" s="226"/>
      <c r="T195" s="226"/>
      <c r="U195" s="226"/>
      <c r="V195" s="226"/>
      <c r="W195" s="24"/>
      <c r="X195" s="3"/>
    </row>
    <row r="196" spans="1:24" ht="24.95" customHeight="1" x14ac:dyDescent="0.25">
      <c r="A196" s="3"/>
      <c r="B196" s="19" t="s">
        <v>201</v>
      </c>
      <c r="C196" s="52"/>
      <c r="D196" s="20"/>
      <c r="E196" s="51"/>
      <c r="F196" s="53"/>
      <c r="G196" s="51"/>
      <c r="H196" s="29"/>
      <c r="I196" s="158">
        <f t="shared" si="4"/>
        <v>0</v>
      </c>
      <c r="J196" s="21"/>
      <c r="K196" s="158">
        <f t="shared" si="5"/>
        <v>67</v>
      </c>
      <c r="L196" s="30"/>
      <c r="M196" s="226"/>
      <c r="N196" s="226"/>
      <c r="O196" s="226"/>
      <c r="P196" s="226"/>
      <c r="Q196" s="226"/>
      <c r="R196" s="226"/>
      <c r="S196" s="226"/>
      <c r="T196" s="226"/>
      <c r="U196" s="226"/>
      <c r="V196" s="226"/>
      <c r="W196" s="24"/>
      <c r="X196" s="3"/>
    </row>
    <row r="197" spans="1:24" ht="24.95" customHeight="1" x14ac:dyDescent="0.25">
      <c r="A197" s="3"/>
      <c r="B197" s="19" t="s">
        <v>202</v>
      </c>
      <c r="C197" s="52"/>
      <c r="D197" s="20"/>
      <c r="E197" s="51"/>
      <c r="F197" s="53"/>
      <c r="G197" s="51"/>
      <c r="H197" s="29"/>
      <c r="I197" s="158">
        <f t="shared" si="4"/>
        <v>0</v>
      </c>
      <c r="J197" s="21"/>
      <c r="K197" s="158">
        <f t="shared" si="5"/>
        <v>67</v>
      </c>
      <c r="L197" s="30"/>
      <c r="M197" s="226"/>
      <c r="N197" s="226"/>
      <c r="O197" s="226"/>
      <c r="P197" s="226"/>
      <c r="Q197" s="226"/>
      <c r="R197" s="226"/>
      <c r="S197" s="226"/>
      <c r="T197" s="226"/>
      <c r="U197" s="226"/>
      <c r="V197" s="226"/>
      <c r="W197" s="24"/>
      <c r="X197" s="3"/>
    </row>
    <row r="198" spans="1:24" ht="24.95" customHeight="1" x14ac:dyDescent="0.25">
      <c r="A198" s="3"/>
      <c r="B198" s="19" t="s">
        <v>203</v>
      </c>
      <c r="C198" s="52"/>
      <c r="D198" s="20"/>
      <c r="E198" s="51"/>
      <c r="F198" s="53"/>
      <c r="G198" s="51"/>
      <c r="H198" s="29"/>
      <c r="I198" s="158">
        <f t="shared" si="4"/>
        <v>0</v>
      </c>
      <c r="J198" s="21"/>
      <c r="K198" s="158">
        <f t="shared" si="5"/>
        <v>67</v>
      </c>
      <c r="L198" s="30"/>
      <c r="M198" s="226"/>
      <c r="N198" s="226"/>
      <c r="O198" s="226"/>
      <c r="P198" s="226"/>
      <c r="Q198" s="226"/>
      <c r="R198" s="226"/>
      <c r="S198" s="226"/>
      <c r="T198" s="226"/>
      <c r="U198" s="226"/>
      <c r="V198" s="226"/>
      <c r="W198" s="24"/>
      <c r="X198" s="3"/>
    </row>
    <row r="199" spans="1:24" ht="24.95" customHeight="1" x14ac:dyDescent="0.25">
      <c r="A199" s="3"/>
      <c r="B199" s="19" t="s">
        <v>204</v>
      </c>
      <c r="C199" s="56"/>
      <c r="D199" s="20"/>
      <c r="E199" s="51"/>
      <c r="F199" s="53"/>
      <c r="G199" s="51"/>
      <c r="H199" s="29"/>
      <c r="I199" s="158">
        <f t="shared" si="4"/>
        <v>0</v>
      </c>
      <c r="J199" s="21"/>
      <c r="K199" s="158">
        <f t="shared" si="5"/>
        <v>67</v>
      </c>
      <c r="L199" s="30"/>
      <c r="M199" s="226"/>
      <c r="N199" s="226"/>
      <c r="O199" s="226"/>
      <c r="P199" s="226"/>
      <c r="Q199" s="226"/>
      <c r="R199" s="226"/>
      <c r="S199" s="226"/>
      <c r="T199" s="226"/>
      <c r="U199" s="226"/>
      <c r="V199" s="226"/>
      <c r="W199" s="24"/>
      <c r="X199" s="3"/>
    </row>
    <row r="200" spans="1:24" ht="24.95" customHeight="1" x14ac:dyDescent="0.25">
      <c r="A200" s="3"/>
      <c r="B200" s="19" t="s">
        <v>205</v>
      </c>
      <c r="C200" s="52"/>
      <c r="D200" s="20"/>
      <c r="E200" s="51"/>
      <c r="F200" s="53"/>
      <c r="G200" s="51"/>
      <c r="H200" s="29"/>
      <c r="I200" s="158">
        <f t="shared" ref="I200:I263" si="6">G199-E200</f>
        <v>0</v>
      </c>
      <c r="J200" s="21"/>
      <c r="K200" s="158">
        <f t="shared" ref="K200:K263" si="7">K199</f>
        <v>67</v>
      </c>
      <c r="L200" s="30"/>
      <c r="M200" s="226"/>
      <c r="N200" s="226"/>
      <c r="O200" s="226"/>
      <c r="P200" s="226"/>
      <c r="Q200" s="226"/>
      <c r="R200" s="226"/>
      <c r="S200" s="226"/>
      <c r="T200" s="226"/>
      <c r="U200" s="226"/>
      <c r="V200" s="226"/>
      <c r="W200" s="24"/>
      <c r="X200" s="3"/>
    </row>
    <row r="201" spans="1:24" ht="24.95" customHeight="1" x14ac:dyDescent="0.25">
      <c r="A201" s="3"/>
      <c r="B201" s="19" t="s">
        <v>206</v>
      </c>
      <c r="C201" s="52"/>
      <c r="D201" s="20"/>
      <c r="E201" s="51"/>
      <c r="F201" s="53"/>
      <c r="G201" s="51"/>
      <c r="H201" s="29"/>
      <c r="I201" s="158">
        <f t="shared" si="6"/>
        <v>0</v>
      </c>
      <c r="J201" s="21"/>
      <c r="K201" s="158">
        <f t="shared" si="7"/>
        <v>67</v>
      </c>
      <c r="L201" s="30"/>
      <c r="M201" s="226"/>
      <c r="N201" s="226"/>
      <c r="O201" s="226"/>
      <c r="P201" s="226"/>
      <c r="Q201" s="226"/>
      <c r="R201" s="226"/>
      <c r="S201" s="226"/>
      <c r="T201" s="226"/>
      <c r="U201" s="226"/>
      <c r="V201" s="226"/>
      <c r="W201" s="24"/>
      <c r="X201" s="3"/>
    </row>
    <row r="202" spans="1:24" ht="24.95" customHeight="1" x14ac:dyDescent="0.25">
      <c r="A202" s="3"/>
      <c r="B202" s="19" t="s">
        <v>207</v>
      </c>
      <c r="C202" s="52"/>
      <c r="D202" s="20"/>
      <c r="E202" s="51"/>
      <c r="F202" s="53"/>
      <c r="G202" s="51"/>
      <c r="H202" s="29"/>
      <c r="I202" s="158">
        <f t="shared" si="6"/>
        <v>0</v>
      </c>
      <c r="J202" s="21"/>
      <c r="K202" s="158">
        <f t="shared" si="7"/>
        <v>67</v>
      </c>
      <c r="L202" s="30"/>
      <c r="M202" s="226"/>
      <c r="N202" s="226"/>
      <c r="O202" s="226"/>
      <c r="P202" s="226"/>
      <c r="Q202" s="226"/>
      <c r="R202" s="226"/>
      <c r="S202" s="226"/>
      <c r="T202" s="226"/>
      <c r="U202" s="226"/>
      <c r="V202" s="226"/>
      <c r="W202" s="24"/>
      <c r="X202" s="3"/>
    </row>
    <row r="203" spans="1:24" ht="24.95" customHeight="1" x14ac:dyDescent="0.25">
      <c r="A203" s="3"/>
      <c r="B203" s="19" t="s">
        <v>208</v>
      </c>
      <c r="C203" s="52"/>
      <c r="D203" s="20"/>
      <c r="E203" s="51"/>
      <c r="F203" s="53"/>
      <c r="G203" s="51"/>
      <c r="H203" s="29"/>
      <c r="I203" s="158">
        <f t="shared" si="6"/>
        <v>0</v>
      </c>
      <c r="J203" s="21"/>
      <c r="K203" s="158">
        <f t="shared" si="7"/>
        <v>67</v>
      </c>
      <c r="L203" s="30"/>
      <c r="M203" s="226"/>
      <c r="N203" s="226"/>
      <c r="O203" s="226"/>
      <c r="P203" s="226"/>
      <c r="Q203" s="226"/>
      <c r="R203" s="226"/>
      <c r="S203" s="226"/>
      <c r="T203" s="226"/>
      <c r="U203" s="226"/>
      <c r="V203" s="226"/>
      <c r="W203" s="24"/>
      <c r="X203" s="3"/>
    </row>
    <row r="204" spans="1:24" ht="24.95" customHeight="1" x14ac:dyDescent="0.25">
      <c r="A204" s="3"/>
      <c r="B204" s="19" t="s">
        <v>209</v>
      </c>
      <c r="C204" s="52"/>
      <c r="D204" s="20"/>
      <c r="E204" s="51"/>
      <c r="F204" s="53"/>
      <c r="G204" s="51"/>
      <c r="H204" s="29"/>
      <c r="I204" s="158">
        <f t="shared" si="6"/>
        <v>0</v>
      </c>
      <c r="J204" s="21"/>
      <c r="K204" s="158">
        <f t="shared" si="7"/>
        <v>67</v>
      </c>
      <c r="L204" s="30"/>
      <c r="M204" s="226"/>
      <c r="N204" s="226"/>
      <c r="O204" s="226"/>
      <c r="P204" s="226"/>
      <c r="Q204" s="226"/>
      <c r="R204" s="226"/>
      <c r="S204" s="226"/>
      <c r="T204" s="226"/>
      <c r="U204" s="226"/>
      <c r="V204" s="226"/>
      <c r="W204" s="24"/>
      <c r="X204" s="3"/>
    </row>
    <row r="205" spans="1:24" ht="24.95" customHeight="1" x14ac:dyDescent="0.25">
      <c r="A205" s="3"/>
      <c r="B205" s="19" t="s">
        <v>210</v>
      </c>
      <c r="C205" s="52"/>
      <c r="D205" s="20"/>
      <c r="E205" s="51"/>
      <c r="F205" s="53"/>
      <c r="G205" s="51"/>
      <c r="H205" s="29"/>
      <c r="I205" s="158">
        <f t="shared" si="6"/>
        <v>0</v>
      </c>
      <c r="J205" s="21"/>
      <c r="K205" s="158">
        <f t="shared" si="7"/>
        <v>67</v>
      </c>
      <c r="L205" s="30"/>
      <c r="M205" s="226"/>
      <c r="N205" s="226"/>
      <c r="O205" s="226"/>
      <c r="P205" s="226"/>
      <c r="Q205" s="226"/>
      <c r="R205" s="226"/>
      <c r="S205" s="226"/>
      <c r="T205" s="226"/>
      <c r="U205" s="226"/>
      <c r="V205" s="226"/>
      <c r="W205" s="24"/>
      <c r="X205" s="3"/>
    </row>
    <row r="206" spans="1:24" ht="24.95" customHeight="1" x14ac:dyDescent="0.25">
      <c r="A206" s="3"/>
      <c r="B206" s="19" t="s">
        <v>211</v>
      </c>
      <c r="C206" s="52"/>
      <c r="D206" s="20"/>
      <c r="E206" s="51"/>
      <c r="F206" s="53"/>
      <c r="G206" s="51"/>
      <c r="H206" s="29"/>
      <c r="I206" s="158">
        <f t="shared" si="6"/>
        <v>0</v>
      </c>
      <c r="J206" s="21"/>
      <c r="K206" s="158">
        <f t="shared" si="7"/>
        <v>67</v>
      </c>
      <c r="L206" s="30"/>
      <c r="M206" s="226"/>
      <c r="N206" s="226"/>
      <c r="O206" s="226"/>
      <c r="P206" s="226"/>
      <c r="Q206" s="226"/>
      <c r="R206" s="226"/>
      <c r="S206" s="226"/>
      <c r="T206" s="226"/>
      <c r="U206" s="226"/>
      <c r="V206" s="226"/>
      <c r="W206" s="24"/>
      <c r="X206" s="3"/>
    </row>
    <row r="207" spans="1:24" ht="24.95" customHeight="1" x14ac:dyDescent="0.25">
      <c r="A207" s="3"/>
      <c r="B207" s="19" t="s">
        <v>212</v>
      </c>
      <c r="C207" s="52"/>
      <c r="D207" s="20"/>
      <c r="E207" s="51"/>
      <c r="F207" s="53"/>
      <c r="G207" s="51"/>
      <c r="H207" s="29"/>
      <c r="I207" s="158">
        <f t="shared" si="6"/>
        <v>0</v>
      </c>
      <c r="J207" s="21"/>
      <c r="K207" s="158">
        <f t="shared" si="7"/>
        <v>67</v>
      </c>
      <c r="L207" s="30"/>
      <c r="M207" s="226"/>
      <c r="N207" s="226"/>
      <c r="O207" s="226"/>
      <c r="P207" s="226"/>
      <c r="Q207" s="226"/>
      <c r="R207" s="226"/>
      <c r="S207" s="226"/>
      <c r="T207" s="226"/>
      <c r="U207" s="226"/>
      <c r="V207" s="226"/>
      <c r="W207" s="24"/>
      <c r="X207" s="3"/>
    </row>
    <row r="208" spans="1:24" ht="24.95" customHeight="1" x14ac:dyDescent="0.25">
      <c r="A208" s="3"/>
      <c r="B208" s="19" t="s">
        <v>213</v>
      </c>
      <c r="C208" s="52"/>
      <c r="D208" s="20"/>
      <c r="E208" s="51"/>
      <c r="F208" s="53"/>
      <c r="G208" s="51"/>
      <c r="H208" s="29"/>
      <c r="I208" s="158">
        <f t="shared" si="6"/>
        <v>0</v>
      </c>
      <c r="J208" s="21"/>
      <c r="K208" s="158">
        <f t="shared" si="7"/>
        <v>67</v>
      </c>
      <c r="L208" s="30"/>
      <c r="M208" s="226"/>
      <c r="N208" s="226"/>
      <c r="O208" s="226"/>
      <c r="P208" s="226"/>
      <c r="Q208" s="226"/>
      <c r="R208" s="226"/>
      <c r="S208" s="226"/>
      <c r="T208" s="226"/>
      <c r="U208" s="226"/>
      <c r="V208" s="226"/>
      <c r="W208" s="24"/>
      <c r="X208" s="3"/>
    </row>
    <row r="209" spans="1:24" ht="24.95" customHeight="1" x14ac:dyDescent="0.25">
      <c r="A209" s="3"/>
      <c r="B209" s="19" t="s">
        <v>214</v>
      </c>
      <c r="C209" s="52"/>
      <c r="D209" s="20"/>
      <c r="E209" s="51"/>
      <c r="F209" s="53"/>
      <c r="G209" s="51"/>
      <c r="H209" s="29"/>
      <c r="I209" s="158">
        <f t="shared" si="6"/>
        <v>0</v>
      </c>
      <c r="J209" s="21"/>
      <c r="K209" s="158">
        <f t="shared" si="7"/>
        <v>67</v>
      </c>
      <c r="L209" s="30"/>
      <c r="M209" s="226"/>
      <c r="N209" s="226"/>
      <c r="O209" s="226"/>
      <c r="P209" s="226"/>
      <c r="Q209" s="226"/>
      <c r="R209" s="226"/>
      <c r="S209" s="226"/>
      <c r="T209" s="226"/>
      <c r="U209" s="226"/>
      <c r="V209" s="226"/>
      <c r="W209" s="24"/>
      <c r="X209" s="3"/>
    </row>
    <row r="210" spans="1:24" ht="24.95" customHeight="1" x14ac:dyDescent="0.25">
      <c r="A210" s="3"/>
      <c r="B210" s="19" t="s">
        <v>215</v>
      </c>
      <c r="C210" s="52"/>
      <c r="D210" s="20"/>
      <c r="E210" s="51"/>
      <c r="F210" s="53"/>
      <c r="G210" s="51"/>
      <c r="H210" s="29"/>
      <c r="I210" s="158">
        <f t="shared" si="6"/>
        <v>0</v>
      </c>
      <c r="J210" s="21"/>
      <c r="K210" s="158">
        <f t="shared" si="7"/>
        <v>67</v>
      </c>
      <c r="L210" s="30"/>
      <c r="M210" s="226"/>
      <c r="N210" s="226"/>
      <c r="O210" s="226"/>
      <c r="P210" s="226"/>
      <c r="Q210" s="226"/>
      <c r="R210" s="226"/>
      <c r="S210" s="226"/>
      <c r="T210" s="226"/>
      <c r="U210" s="226"/>
      <c r="V210" s="226"/>
      <c r="W210" s="24"/>
      <c r="X210" s="3"/>
    </row>
    <row r="211" spans="1:24" ht="24.95" customHeight="1" x14ac:dyDescent="0.25">
      <c r="A211" s="3"/>
      <c r="B211" s="19" t="s">
        <v>216</v>
      </c>
      <c r="C211" s="52"/>
      <c r="D211" s="20"/>
      <c r="E211" s="51"/>
      <c r="F211" s="53"/>
      <c r="G211" s="51"/>
      <c r="H211" s="29"/>
      <c r="I211" s="158">
        <f t="shared" si="6"/>
        <v>0</v>
      </c>
      <c r="J211" s="21"/>
      <c r="K211" s="158">
        <f t="shared" si="7"/>
        <v>67</v>
      </c>
      <c r="L211" s="30"/>
      <c r="M211" s="226"/>
      <c r="N211" s="226"/>
      <c r="O211" s="226"/>
      <c r="P211" s="226"/>
      <c r="Q211" s="226"/>
      <c r="R211" s="226"/>
      <c r="S211" s="226"/>
      <c r="T211" s="226"/>
      <c r="U211" s="226"/>
      <c r="V211" s="226"/>
      <c r="W211" s="24"/>
      <c r="X211" s="3"/>
    </row>
    <row r="212" spans="1:24" ht="24.95" customHeight="1" x14ac:dyDescent="0.25">
      <c r="A212" s="3"/>
      <c r="B212" s="19" t="s">
        <v>217</v>
      </c>
      <c r="C212" s="52"/>
      <c r="D212" s="20"/>
      <c r="E212" s="51"/>
      <c r="F212" s="53"/>
      <c r="G212" s="51"/>
      <c r="H212" s="29"/>
      <c r="I212" s="158">
        <f t="shared" si="6"/>
        <v>0</v>
      </c>
      <c r="J212" s="21"/>
      <c r="K212" s="158">
        <f t="shared" si="7"/>
        <v>67</v>
      </c>
      <c r="L212" s="30"/>
      <c r="M212" s="226"/>
      <c r="N212" s="226"/>
      <c r="O212" s="226"/>
      <c r="P212" s="226"/>
      <c r="Q212" s="226"/>
      <c r="R212" s="226"/>
      <c r="S212" s="226"/>
      <c r="T212" s="226"/>
      <c r="U212" s="226"/>
      <c r="V212" s="226"/>
      <c r="W212" s="24"/>
      <c r="X212" s="3"/>
    </row>
    <row r="213" spans="1:24" ht="24.95" customHeight="1" x14ac:dyDescent="0.25">
      <c r="A213" s="3"/>
      <c r="B213" s="19" t="s">
        <v>218</v>
      </c>
      <c r="C213" s="52"/>
      <c r="D213" s="20"/>
      <c r="E213" s="51"/>
      <c r="F213" s="53"/>
      <c r="G213" s="51"/>
      <c r="H213" s="29"/>
      <c r="I213" s="158">
        <f t="shared" si="6"/>
        <v>0</v>
      </c>
      <c r="J213" s="21"/>
      <c r="K213" s="158">
        <f t="shared" si="7"/>
        <v>67</v>
      </c>
      <c r="L213" s="30"/>
      <c r="M213" s="226"/>
      <c r="N213" s="226"/>
      <c r="O213" s="226"/>
      <c r="P213" s="226"/>
      <c r="Q213" s="226"/>
      <c r="R213" s="226"/>
      <c r="S213" s="226"/>
      <c r="T213" s="226"/>
      <c r="U213" s="226"/>
      <c r="V213" s="226"/>
      <c r="W213" s="24"/>
      <c r="X213" s="3"/>
    </row>
    <row r="214" spans="1:24" ht="24.95" customHeight="1" x14ac:dyDescent="0.25">
      <c r="A214" s="3"/>
      <c r="B214" s="19" t="s">
        <v>219</v>
      </c>
      <c r="C214" s="52"/>
      <c r="D214" s="20"/>
      <c r="E214" s="51"/>
      <c r="F214" s="53"/>
      <c r="G214" s="51"/>
      <c r="H214" s="29"/>
      <c r="I214" s="158">
        <f t="shared" si="6"/>
        <v>0</v>
      </c>
      <c r="J214" s="21"/>
      <c r="K214" s="158">
        <f t="shared" si="7"/>
        <v>67</v>
      </c>
      <c r="L214" s="30"/>
      <c r="M214" s="226"/>
      <c r="N214" s="226"/>
      <c r="O214" s="226"/>
      <c r="P214" s="226"/>
      <c r="Q214" s="226"/>
      <c r="R214" s="226"/>
      <c r="S214" s="226"/>
      <c r="T214" s="226"/>
      <c r="U214" s="226"/>
      <c r="V214" s="226"/>
      <c r="W214" s="24"/>
      <c r="X214" s="3"/>
    </row>
    <row r="215" spans="1:24" ht="24.95" customHeight="1" x14ac:dyDescent="0.25">
      <c r="A215" s="3"/>
      <c r="B215" s="19" t="s">
        <v>220</v>
      </c>
      <c r="C215" s="52"/>
      <c r="D215" s="20"/>
      <c r="E215" s="51"/>
      <c r="F215" s="53"/>
      <c r="G215" s="51"/>
      <c r="H215" s="29"/>
      <c r="I215" s="158">
        <f t="shared" si="6"/>
        <v>0</v>
      </c>
      <c r="J215" s="21"/>
      <c r="K215" s="158">
        <f t="shared" si="7"/>
        <v>67</v>
      </c>
      <c r="L215" s="30"/>
      <c r="M215" s="226"/>
      <c r="N215" s="226"/>
      <c r="O215" s="226"/>
      <c r="P215" s="226"/>
      <c r="Q215" s="226"/>
      <c r="R215" s="226"/>
      <c r="S215" s="226"/>
      <c r="T215" s="226"/>
      <c r="U215" s="226"/>
      <c r="V215" s="226"/>
      <c r="W215" s="24"/>
      <c r="X215" s="3"/>
    </row>
    <row r="216" spans="1:24" ht="24.95" customHeight="1" x14ac:dyDescent="0.25">
      <c r="A216" s="3"/>
      <c r="B216" s="19" t="s">
        <v>221</v>
      </c>
      <c r="C216" s="52"/>
      <c r="D216" s="20"/>
      <c r="E216" s="51"/>
      <c r="F216" s="53"/>
      <c r="G216" s="51"/>
      <c r="H216" s="29"/>
      <c r="I216" s="158">
        <f t="shared" si="6"/>
        <v>0</v>
      </c>
      <c r="J216" s="21"/>
      <c r="K216" s="158">
        <f t="shared" si="7"/>
        <v>67</v>
      </c>
      <c r="L216" s="30"/>
      <c r="M216" s="226"/>
      <c r="N216" s="226"/>
      <c r="O216" s="226"/>
      <c r="P216" s="226"/>
      <c r="Q216" s="226"/>
      <c r="R216" s="226"/>
      <c r="S216" s="226"/>
      <c r="T216" s="226"/>
      <c r="U216" s="226"/>
      <c r="V216" s="226"/>
      <c r="W216" s="24"/>
      <c r="X216" s="3"/>
    </row>
    <row r="217" spans="1:24" ht="24.95" customHeight="1" x14ac:dyDescent="0.25">
      <c r="A217" s="3"/>
      <c r="B217" s="19" t="s">
        <v>222</v>
      </c>
      <c r="C217" s="52"/>
      <c r="D217" s="20"/>
      <c r="E217" s="51"/>
      <c r="F217" s="53"/>
      <c r="G217" s="51"/>
      <c r="H217" s="29"/>
      <c r="I217" s="158">
        <f t="shared" si="6"/>
        <v>0</v>
      </c>
      <c r="J217" s="21"/>
      <c r="K217" s="158">
        <f t="shared" si="7"/>
        <v>67</v>
      </c>
      <c r="L217" s="30"/>
      <c r="M217" s="226"/>
      <c r="N217" s="226"/>
      <c r="O217" s="226"/>
      <c r="P217" s="226"/>
      <c r="Q217" s="226"/>
      <c r="R217" s="226"/>
      <c r="S217" s="226"/>
      <c r="T217" s="226"/>
      <c r="U217" s="226"/>
      <c r="V217" s="226"/>
      <c r="W217" s="24"/>
      <c r="X217" s="3"/>
    </row>
    <row r="218" spans="1:24" ht="24.95" customHeight="1" x14ac:dyDescent="0.25">
      <c r="A218" s="3"/>
      <c r="B218" s="19" t="s">
        <v>223</v>
      </c>
      <c r="C218" s="52"/>
      <c r="D218" s="20"/>
      <c r="E218" s="51"/>
      <c r="F218" s="53"/>
      <c r="G218" s="51"/>
      <c r="H218" s="29"/>
      <c r="I218" s="158">
        <f t="shared" si="6"/>
        <v>0</v>
      </c>
      <c r="J218" s="21"/>
      <c r="K218" s="158">
        <f t="shared" si="7"/>
        <v>67</v>
      </c>
      <c r="L218" s="30"/>
      <c r="M218" s="226"/>
      <c r="N218" s="226"/>
      <c r="O218" s="226"/>
      <c r="P218" s="226"/>
      <c r="Q218" s="226"/>
      <c r="R218" s="226"/>
      <c r="S218" s="226"/>
      <c r="T218" s="226"/>
      <c r="U218" s="226"/>
      <c r="V218" s="226"/>
      <c r="W218" s="24"/>
      <c r="X218" s="3"/>
    </row>
    <row r="219" spans="1:24" ht="24.95" customHeight="1" x14ac:dyDescent="0.25">
      <c r="A219" s="3"/>
      <c r="B219" s="19" t="s">
        <v>224</v>
      </c>
      <c r="C219" s="52"/>
      <c r="D219" s="20"/>
      <c r="E219" s="51"/>
      <c r="F219" s="53"/>
      <c r="G219" s="51"/>
      <c r="H219" s="29"/>
      <c r="I219" s="158">
        <f t="shared" si="6"/>
        <v>0</v>
      </c>
      <c r="J219" s="21"/>
      <c r="K219" s="158">
        <f t="shared" si="7"/>
        <v>67</v>
      </c>
      <c r="L219" s="30"/>
      <c r="M219" s="226"/>
      <c r="N219" s="226"/>
      <c r="O219" s="226"/>
      <c r="P219" s="226"/>
      <c r="Q219" s="226"/>
      <c r="R219" s="226"/>
      <c r="S219" s="226"/>
      <c r="T219" s="226"/>
      <c r="U219" s="226"/>
      <c r="V219" s="226"/>
      <c r="W219" s="24"/>
      <c r="X219" s="3"/>
    </row>
    <row r="220" spans="1:24" ht="24.95" customHeight="1" x14ac:dyDescent="0.25">
      <c r="A220" s="3"/>
      <c r="B220" s="19" t="s">
        <v>225</v>
      </c>
      <c r="C220" s="52"/>
      <c r="D220" s="20"/>
      <c r="E220" s="51"/>
      <c r="F220" s="53"/>
      <c r="G220" s="51"/>
      <c r="H220" s="29"/>
      <c r="I220" s="158">
        <f t="shared" si="6"/>
        <v>0</v>
      </c>
      <c r="J220" s="21"/>
      <c r="K220" s="158">
        <f t="shared" si="7"/>
        <v>67</v>
      </c>
      <c r="L220" s="30"/>
      <c r="M220" s="226"/>
      <c r="N220" s="226"/>
      <c r="O220" s="226"/>
      <c r="P220" s="226"/>
      <c r="Q220" s="226"/>
      <c r="R220" s="226"/>
      <c r="S220" s="226"/>
      <c r="T220" s="226"/>
      <c r="U220" s="226"/>
      <c r="V220" s="226"/>
      <c r="W220" s="24"/>
      <c r="X220" s="3"/>
    </row>
    <row r="221" spans="1:24" ht="24.95" customHeight="1" x14ac:dyDescent="0.25">
      <c r="A221" s="3"/>
      <c r="B221" s="19" t="s">
        <v>226</v>
      </c>
      <c r="C221" s="52"/>
      <c r="D221" s="20"/>
      <c r="E221" s="51"/>
      <c r="F221" s="53"/>
      <c r="G221" s="51"/>
      <c r="H221" s="29"/>
      <c r="I221" s="158">
        <f t="shared" si="6"/>
        <v>0</v>
      </c>
      <c r="J221" s="21"/>
      <c r="K221" s="158">
        <f t="shared" si="7"/>
        <v>67</v>
      </c>
      <c r="L221" s="30"/>
      <c r="M221" s="226"/>
      <c r="N221" s="226"/>
      <c r="O221" s="226"/>
      <c r="P221" s="226"/>
      <c r="Q221" s="226"/>
      <c r="R221" s="226"/>
      <c r="S221" s="226"/>
      <c r="T221" s="226"/>
      <c r="U221" s="226"/>
      <c r="V221" s="226"/>
      <c r="W221" s="24"/>
      <c r="X221" s="3"/>
    </row>
    <row r="222" spans="1:24" ht="24.95" customHeight="1" x14ac:dyDescent="0.25">
      <c r="A222" s="3"/>
      <c r="B222" s="19" t="s">
        <v>227</v>
      </c>
      <c r="C222" s="52"/>
      <c r="D222" s="20"/>
      <c r="E222" s="51"/>
      <c r="F222" s="53"/>
      <c r="G222" s="51"/>
      <c r="H222" s="29"/>
      <c r="I222" s="158">
        <f t="shared" si="6"/>
        <v>0</v>
      </c>
      <c r="J222" s="21"/>
      <c r="K222" s="158">
        <f t="shared" si="7"/>
        <v>67</v>
      </c>
      <c r="L222" s="30"/>
      <c r="M222" s="226"/>
      <c r="N222" s="226"/>
      <c r="O222" s="226"/>
      <c r="P222" s="226"/>
      <c r="Q222" s="226"/>
      <c r="R222" s="226"/>
      <c r="S222" s="226"/>
      <c r="T222" s="226"/>
      <c r="U222" s="226"/>
      <c r="V222" s="226"/>
      <c r="W222" s="24"/>
      <c r="X222" s="3"/>
    </row>
    <row r="223" spans="1:24" ht="24.95" customHeight="1" x14ac:dyDescent="0.25">
      <c r="A223" s="3"/>
      <c r="B223" s="19" t="s">
        <v>228</v>
      </c>
      <c r="C223" s="52"/>
      <c r="D223" s="20"/>
      <c r="E223" s="51"/>
      <c r="F223" s="53"/>
      <c r="G223" s="51"/>
      <c r="H223" s="29"/>
      <c r="I223" s="158">
        <f t="shared" si="6"/>
        <v>0</v>
      </c>
      <c r="J223" s="21"/>
      <c r="K223" s="158">
        <f t="shared" si="7"/>
        <v>67</v>
      </c>
      <c r="L223" s="30"/>
      <c r="M223" s="226"/>
      <c r="N223" s="226"/>
      <c r="O223" s="226"/>
      <c r="P223" s="226"/>
      <c r="Q223" s="226"/>
      <c r="R223" s="226"/>
      <c r="S223" s="226"/>
      <c r="T223" s="226"/>
      <c r="U223" s="226"/>
      <c r="V223" s="226"/>
      <c r="W223" s="24"/>
      <c r="X223" s="3"/>
    </row>
    <row r="224" spans="1:24" ht="24.95" customHeight="1" x14ac:dyDescent="0.25">
      <c r="A224" s="3"/>
      <c r="B224" s="19" t="s">
        <v>229</v>
      </c>
      <c r="C224" s="52"/>
      <c r="D224" s="20"/>
      <c r="E224" s="51"/>
      <c r="F224" s="53"/>
      <c r="G224" s="51"/>
      <c r="H224" s="29"/>
      <c r="I224" s="158">
        <f t="shared" si="6"/>
        <v>0</v>
      </c>
      <c r="J224" s="21"/>
      <c r="K224" s="158">
        <f t="shared" si="7"/>
        <v>67</v>
      </c>
      <c r="L224" s="30"/>
      <c r="M224" s="226"/>
      <c r="N224" s="226"/>
      <c r="O224" s="226"/>
      <c r="P224" s="226"/>
      <c r="Q224" s="226"/>
      <c r="R224" s="226"/>
      <c r="S224" s="226"/>
      <c r="T224" s="226"/>
      <c r="U224" s="226"/>
      <c r="V224" s="226"/>
      <c r="W224" s="24"/>
      <c r="X224" s="3"/>
    </row>
    <row r="225" spans="1:24" ht="24.95" customHeight="1" x14ac:dyDescent="0.25">
      <c r="A225" s="3"/>
      <c r="B225" s="19" t="s">
        <v>230</v>
      </c>
      <c r="C225" s="52"/>
      <c r="D225" s="20"/>
      <c r="E225" s="51"/>
      <c r="F225" s="53"/>
      <c r="G225" s="51"/>
      <c r="H225" s="29"/>
      <c r="I225" s="158">
        <f t="shared" si="6"/>
        <v>0</v>
      </c>
      <c r="J225" s="21"/>
      <c r="K225" s="158">
        <f t="shared" si="7"/>
        <v>67</v>
      </c>
      <c r="L225" s="30"/>
      <c r="M225" s="226"/>
      <c r="N225" s="226"/>
      <c r="O225" s="226"/>
      <c r="P225" s="226"/>
      <c r="Q225" s="226"/>
      <c r="R225" s="226"/>
      <c r="S225" s="226"/>
      <c r="T225" s="226"/>
      <c r="U225" s="226"/>
      <c r="V225" s="226"/>
      <c r="W225" s="24"/>
      <c r="X225" s="3"/>
    </row>
    <row r="226" spans="1:24" ht="24.95" customHeight="1" x14ac:dyDescent="0.25">
      <c r="A226" s="3"/>
      <c r="B226" s="19" t="s">
        <v>231</v>
      </c>
      <c r="C226" s="52"/>
      <c r="D226" s="20"/>
      <c r="E226" s="51"/>
      <c r="F226" s="53"/>
      <c r="G226" s="51"/>
      <c r="H226" s="29"/>
      <c r="I226" s="158">
        <f t="shared" si="6"/>
        <v>0</v>
      </c>
      <c r="J226" s="21"/>
      <c r="K226" s="158">
        <f t="shared" si="7"/>
        <v>67</v>
      </c>
      <c r="L226" s="30"/>
      <c r="M226" s="226"/>
      <c r="N226" s="226"/>
      <c r="O226" s="226"/>
      <c r="P226" s="226"/>
      <c r="Q226" s="226"/>
      <c r="R226" s="226"/>
      <c r="S226" s="226"/>
      <c r="T226" s="226"/>
      <c r="U226" s="226"/>
      <c r="V226" s="226"/>
      <c r="W226" s="24"/>
      <c r="X226" s="3"/>
    </row>
    <row r="227" spans="1:24" ht="24.95" customHeight="1" x14ac:dyDescent="0.25">
      <c r="A227" s="3"/>
      <c r="B227" s="19" t="s">
        <v>232</v>
      </c>
      <c r="C227" s="52"/>
      <c r="D227" s="20"/>
      <c r="E227" s="51"/>
      <c r="F227" s="53"/>
      <c r="G227" s="51"/>
      <c r="H227" s="29"/>
      <c r="I227" s="158">
        <f t="shared" si="6"/>
        <v>0</v>
      </c>
      <c r="J227" s="21"/>
      <c r="K227" s="158">
        <f t="shared" si="7"/>
        <v>67</v>
      </c>
      <c r="L227" s="30"/>
      <c r="M227" s="226"/>
      <c r="N227" s="226"/>
      <c r="O227" s="226"/>
      <c r="P227" s="226"/>
      <c r="Q227" s="226"/>
      <c r="R227" s="226"/>
      <c r="S227" s="226"/>
      <c r="T227" s="226"/>
      <c r="U227" s="226"/>
      <c r="V227" s="226"/>
      <c r="W227" s="24"/>
      <c r="X227" s="3"/>
    </row>
    <row r="228" spans="1:24" ht="24.95" customHeight="1" x14ac:dyDescent="0.25">
      <c r="A228" s="3"/>
      <c r="B228" s="19" t="s">
        <v>233</v>
      </c>
      <c r="C228" s="52"/>
      <c r="D228" s="20"/>
      <c r="E228" s="51"/>
      <c r="F228" s="53"/>
      <c r="G228" s="51"/>
      <c r="H228" s="29"/>
      <c r="I228" s="158">
        <f t="shared" si="6"/>
        <v>0</v>
      </c>
      <c r="J228" s="21"/>
      <c r="K228" s="158">
        <f t="shared" si="7"/>
        <v>67</v>
      </c>
      <c r="L228" s="30"/>
      <c r="M228" s="226"/>
      <c r="N228" s="226"/>
      <c r="O228" s="226"/>
      <c r="P228" s="226"/>
      <c r="Q228" s="226"/>
      <c r="R228" s="226"/>
      <c r="S228" s="226"/>
      <c r="T228" s="226"/>
      <c r="U228" s="226"/>
      <c r="V228" s="226"/>
      <c r="W228" s="24"/>
      <c r="X228" s="3"/>
    </row>
    <row r="229" spans="1:24" ht="24.95" customHeight="1" x14ac:dyDescent="0.25">
      <c r="A229" s="3"/>
      <c r="B229" s="19" t="s">
        <v>234</v>
      </c>
      <c r="C229" s="52"/>
      <c r="D229" s="20"/>
      <c r="E229" s="51"/>
      <c r="F229" s="53"/>
      <c r="G229" s="51"/>
      <c r="H229" s="29"/>
      <c r="I229" s="158">
        <f t="shared" si="6"/>
        <v>0</v>
      </c>
      <c r="J229" s="21"/>
      <c r="K229" s="158">
        <f t="shared" si="7"/>
        <v>67</v>
      </c>
      <c r="L229" s="30"/>
      <c r="M229" s="226"/>
      <c r="N229" s="226"/>
      <c r="O229" s="226"/>
      <c r="P229" s="226"/>
      <c r="Q229" s="226"/>
      <c r="R229" s="226"/>
      <c r="S229" s="226"/>
      <c r="T229" s="226"/>
      <c r="U229" s="226"/>
      <c r="V229" s="226"/>
      <c r="W229" s="24"/>
      <c r="X229" s="3"/>
    </row>
    <row r="230" spans="1:24" ht="24.95" customHeight="1" x14ac:dyDescent="0.25">
      <c r="A230" s="3"/>
      <c r="B230" s="19" t="s">
        <v>235</v>
      </c>
      <c r="C230" s="52"/>
      <c r="D230" s="20"/>
      <c r="E230" s="51"/>
      <c r="F230" s="53"/>
      <c r="G230" s="51"/>
      <c r="H230" s="29"/>
      <c r="I230" s="158">
        <f t="shared" si="6"/>
        <v>0</v>
      </c>
      <c r="J230" s="21"/>
      <c r="K230" s="158">
        <f t="shared" si="7"/>
        <v>67</v>
      </c>
      <c r="L230" s="30"/>
      <c r="M230" s="226"/>
      <c r="N230" s="226"/>
      <c r="O230" s="226"/>
      <c r="P230" s="226"/>
      <c r="Q230" s="226"/>
      <c r="R230" s="226"/>
      <c r="S230" s="226"/>
      <c r="T230" s="226"/>
      <c r="U230" s="226"/>
      <c r="V230" s="226"/>
      <c r="W230" s="24"/>
      <c r="X230" s="3"/>
    </row>
    <row r="231" spans="1:24" ht="24.95" customHeight="1" x14ac:dyDescent="0.25">
      <c r="A231" s="3"/>
      <c r="B231" s="19" t="s">
        <v>236</v>
      </c>
      <c r="C231" s="52"/>
      <c r="D231" s="20"/>
      <c r="E231" s="51"/>
      <c r="F231" s="53"/>
      <c r="G231" s="51"/>
      <c r="H231" s="29"/>
      <c r="I231" s="158">
        <f t="shared" si="6"/>
        <v>0</v>
      </c>
      <c r="J231" s="21"/>
      <c r="K231" s="158">
        <f t="shared" si="7"/>
        <v>67</v>
      </c>
      <c r="L231" s="30"/>
      <c r="M231" s="226"/>
      <c r="N231" s="226"/>
      <c r="O231" s="226"/>
      <c r="P231" s="226"/>
      <c r="Q231" s="226"/>
      <c r="R231" s="226"/>
      <c r="S231" s="226"/>
      <c r="T231" s="226"/>
      <c r="U231" s="226"/>
      <c r="V231" s="226"/>
      <c r="W231" s="24"/>
      <c r="X231" s="3"/>
    </row>
    <row r="232" spans="1:24" ht="24.95" customHeight="1" x14ac:dyDescent="0.25">
      <c r="A232" s="3"/>
      <c r="B232" s="19" t="s">
        <v>237</v>
      </c>
      <c r="C232" s="52"/>
      <c r="D232" s="20"/>
      <c r="E232" s="51"/>
      <c r="F232" s="53"/>
      <c r="G232" s="51"/>
      <c r="H232" s="29"/>
      <c r="I232" s="158">
        <f t="shared" si="6"/>
        <v>0</v>
      </c>
      <c r="J232" s="21"/>
      <c r="K232" s="158">
        <f t="shared" si="7"/>
        <v>67</v>
      </c>
      <c r="L232" s="30"/>
      <c r="M232" s="226"/>
      <c r="N232" s="226"/>
      <c r="O232" s="226"/>
      <c r="P232" s="226"/>
      <c r="Q232" s="226"/>
      <c r="R232" s="226"/>
      <c r="S232" s="226"/>
      <c r="T232" s="226"/>
      <c r="U232" s="226"/>
      <c r="V232" s="226"/>
      <c r="W232" s="24"/>
      <c r="X232" s="3"/>
    </row>
    <row r="233" spans="1:24" ht="24.95" customHeight="1" x14ac:dyDescent="0.25">
      <c r="A233" s="3"/>
      <c r="B233" s="19" t="s">
        <v>238</v>
      </c>
      <c r="C233" s="52"/>
      <c r="D233" s="20"/>
      <c r="E233" s="51"/>
      <c r="F233" s="53"/>
      <c r="G233" s="51"/>
      <c r="H233" s="29"/>
      <c r="I233" s="158">
        <f t="shared" si="6"/>
        <v>0</v>
      </c>
      <c r="J233" s="21"/>
      <c r="K233" s="158">
        <f t="shared" si="7"/>
        <v>67</v>
      </c>
      <c r="L233" s="30"/>
      <c r="M233" s="226"/>
      <c r="N233" s="226"/>
      <c r="O233" s="226"/>
      <c r="P233" s="226"/>
      <c r="Q233" s="226"/>
      <c r="R233" s="226"/>
      <c r="S233" s="226"/>
      <c r="T233" s="226"/>
      <c r="U233" s="226"/>
      <c r="V233" s="226"/>
      <c r="W233" s="24"/>
      <c r="X233" s="3"/>
    </row>
    <row r="234" spans="1:24" ht="24.95" customHeight="1" x14ac:dyDescent="0.25">
      <c r="A234" s="3"/>
      <c r="B234" s="19" t="s">
        <v>239</v>
      </c>
      <c r="C234" s="52"/>
      <c r="D234" s="20"/>
      <c r="E234" s="51"/>
      <c r="F234" s="53"/>
      <c r="G234" s="51"/>
      <c r="H234" s="29"/>
      <c r="I234" s="158">
        <f t="shared" si="6"/>
        <v>0</v>
      </c>
      <c r="J234" s="21"/>
      <c r="K234" s="158">
        <f t="shared" si="7"/>
        <v>67</v>
      </c>
      <c r="L234" s="30"/>
      <c r="M234" s="226"/>
      <c r="N234" s="226"/>
      <c r="O234" s="226"/>
      <c r="P234" s="226"/>
      <c r="Q234" s="226"/>
      <c r="R234" s="226"/>
      <c r="S234" s="226"/>
      <c r="T234" s="226"/>
      <c r="U234" s="226"/>
      <c r="V234" s="226"/>
      <c r="W234" s="24"/>
      <c r="X234" s="3"/>
    </row>
    <row r="235" spans="1:24" ht="24.95" customHeight="1" x14ac:dyDescent="0.25">
      <c r="A235" s="3"/>
      <c r="B235" s="19" t="s">
        <v>240</v>
      </c>
      <c r="C235" s="52"/>
      <c r="D235" s="20"/>
      <c r="E235" s="51"/>
      <c r="F235" s="53"/>
      <c r="G235" s="51"/>
      <c r="H235" s="29"/>
      <c r="I235" s="158">
        <f t="shared" si="6"/>
        <v>0</v>
      </c>
      <c r="J235" s="21"/>
      <c r="K235" s="158">
        <f t="shared" si="7"/>
        <v>67</v>
      </c>
      <c r="L235" s="30"/>
      <c r="M235" s="226"/>
      <c r="N235" s="226"/>
      <c r="O235" s="226"/>
      <c r="P235" s="226"/>
      <c r="Q235" s="226"/>
      <c r="R235" s="226"/>
      <c r="S235" s="226"/>
      <c r="T235" s="226"/>
      <c r="U235" s="226"/>
      <c r="V235" s="226"/>
      <c r="W235" s="24"/>
      <c r="X235" s="3"/>
    </row>
    <row r="236" spans="1:24" ht="24.95" customHeight="1" x14ac:dyDescent="0.25">
      <c r="A236" s="3"/>
      <c r="B236" s="19" t="s">
        <v>241</v>
      </c>
      <c r="C236" s="52"/>
      <c r="D236" s="20"/>
      <c r="E236" s="51"/>
      <c r="F236" s="53"/>
      <c r="G236" s="51"/>
      <c r="H236" s="29"/>
      <c r="I236" s="158">
        <f t="shared" si="6"/>
        <v>0</v>
      </c>
      <c r="J236" s="21"/>
      <c r="K236" s="158">
        <f t="shared" si="7"/>
        <v>67</v>
      </c>
      <c r="L236" s="30"/>
      <c r="M236" s="226"/>
      <c r="N236" s="226"/>
      <c r="O236" s="226"/>
      <c r="P236" s="226"/>
      <c r="Q236" s="226"/>
      <c r="R236" s="226"/>
      <c r="S236" s="226"/>
      <c r="T236" s="226"/>
      <c r="U236" s="226"/>
      <c r="V236" s="226"/>
      <c r="W236" s="24"/>
      <c r="X236" s="3"/>
    </row>
    <row r="237" spans="1:24" ht="24.95" customHeight="1" x14ac:dyDescent="0.25">
      <c r="A237" s="3"/>
      <c r="B237" s="19" t="s">
        <v>242</v>
      </c>
      <c r="C237" s="52"/>
      <c r="D237" s="20"/>
      <c r="E237" s="51"/>
      <c r="F237" s="53"/>
      <c r="G237" s="51"/>
      <c r="H237" s="29"/>
      <c r="I237" s="158">
        <f t="shared" si="6"/>
        <v>0</v>
      </c>
      <c r="J237" s="21"/>
      <c r="K237" s="158">
        <f t="shared" si="7"/>
        <v>67</v>
      </c>
      <c r="L237" s="30"/>
      <c r="M237" s="226"/>
      <c r="N237" s="226"/>
      <c r="O237" s="226"/>
      <c r="P237" s="226"/>
      <c r="Q237" s="226"/>
      <c r="R237" s="226"/>
      <c r="S237" s="226"/>
      <c r="T237" s="226"/>
      <c r="U237" s="226"/>
      <c r="V237" s="226"/>
      <c r="W237" s="24"/>
      <c r="X237" s="3"/>
    </row>
    <row r="238" spans="1:24" ht="24.95" customHeight="1" x14ac:dyDescent="0.25">
      <c r="A238" s="3"/>
      <c r="B238" s="19" t="s">
        <v>243</v>
      </c>
      <c r="C238" s="52"/>
      <c r="D238" s="20"/>
      <c r="E238" s="51"/>
      <c r="F238" s="53"/>
      <c r="G238" s="51"/>
      <c r="H238" s="29"/>
      <c r="I238" s="158">
        <f t="shared" si="6"/>
        <v>0</v>
      </c>
      <c r="J238" s="21"/>
      <c r="K238" s="158">
        <f t="shared" si="7"/>
        <v>67</v>
      </c>
      <c r="L238" s="30"/>
      <c r="M238" s="226"/>
      <c r="N238" s="226"/>
      <c r="O238" s="226"/>
      <c r="P238" s="226"/>
      <c r="Q238" s="226"/>
      <c r="R238" s="226"/>
      <c r="S238" s="226"/>
      <c r="T238" s="226"/>
      <c r="U238" s="226"/>
      <c r="V238" s="226"/>
      <c r="W238" s="24"/>
      <c r="X238" s="3"/>
    </row>
    <row r="239" spans="1:24" ht="24.95" customHeight="1" x14ac:dyDescent="0.25">
      <c r="A239" s="3"/>
      <c r="B239" s="19" t="s">
        <v>244</v>
      </c>
      <c r="C239" s="52"/>
      <c r="D239" s="20"/>
      <c r="E239" s="51"/>
      <c r="F239" s="53"/>
      <c r="G239" s="51"/>
      <c r="H239" s="29"/>
      <c r="I239" s="158">
        <f t="shared" si="6"/>
        <v>0</v>
      </c>
      <c r="J239" s="21"/>
      <c r="K239" s="158">
        <f t="shared" si="7"/>
        <v>67</v>
      </c>
      <c r="L239" s="30"/>
      <c r="M239" s="226"/>
      <c r="N239" s="226"/>
      <c r="O239" s="226"/>
      <c r="P239" s="226"/>
      <c r="Q239" s="226"/>
      <c r="R239" s="226"/>
      <c r="S239" s="226"/>
      <c r="T239" s="226"/>
      <c r="U239" s="226"/>
      <c r="V239" s="226"/>
      <c r="W239" s="24"/>
      <c r="X239" s="3"/>
    </row>
    <row r="240" spans="1:24" ht="24.95" customHeight="1" x14ac:dyDescent="0.25">
      <c r="A240" s="3"/>
      <c r="B240" s="19" t="s">
        <v>245</v>
      </c>
      <c r="C240" s="52"/>
      <c r="D240" s="20"/>
      <c r="E240" s="51"/>
      <c r="F240" s="53"/>
      <c r="G240" s="51"/>
      <c r="H240" s="29"/>
      <c r="I240" s="158">
        <f t="shared" si="6"/>
        <v>0</v>
      </c>
      <c r="J240" s="21"/>
      <c r="K240" s="158">
        <f t="shared" si="7"/>
        <v>67</v>
      </c>
      <c r="L240" s="30"/>
      <c r="M240" s="226"/>
      <c r="N240" s="226"/>
      <c r="O240" s="226"/>
      <c r="P240" s="226"/>
      <c r="Q240" s="226"/>
      <c r="R240" s="226"/>
      <c r="S240" s="226"/>
      <c r="T240" s="226"/>
      <c r="U240" s="226"/>
      <c r="V240" s="226"/>
      <c r="W240" s="24"/>
      <c r="X240" s="3"/>
    </row>
    <row r="241" spans="1:24" ht="24.95" customHeight="1" x14ac:dyDescent="0.25">
      <c r="A241" s="3"/>
      <c r="B241" s="19" t="s">
        <v>246</v>
      </c>
      <c r="C241" s="52"/>
      <c r="D241" s="20"/>
      <c r="E241" s="51"/>
      <c r="F241" s="53"/>
      <c r="G241" s="51"/>
      <c r="H241" s="29"/>
      <c r="I241" s="158">
        <f t="shared" si="6"/>
        <v>0</v>
      </c>
      <c r="J241" s="21"/>
      <c r="K241" s="158">
        <f t="shared" si="7"/>
        <v>67</v>
      </c>
      <c r="L241" s="30"/>
      <c r="M241" s="226"/>
      <c r="N241" s="226"/>
      <c r="O241" s="226"/>
      <c r="P241" s="226"/>
      <c r="Q241" s="226"/>
      <c r="R241" s="226"/>
      <c r="S241" s="226"/>
      <c r="T241" s="226"/>
      <c r="U241" s="226"/>
      <c r="V241" s="226"/>
      <c r="W241" s="24"/>
      <c r="X241" s="3"/>
    </row>
    <row r="242" spans="1:24" ht="24.95" customHeight="1" x14ac:dyDescent="0.25">
      <c r="A242" s="3"/>
      <c r="B242" s="19" t="s">
        <v>247</v>
      </c>
      <c r="C242" s="52"/>
      <c r="D242" s="20"/>
      <c r="E242" s="51"/>
      <c r="F242" s="53"/>
      <c r="G242" s="51"/>
      <c r="H242" s="29"/>
      <c r="I242" s="158">
        <f t="shared" si="6"/>
        <v>0</v>
      </c>
      <c r="J242" s="21"/>
      <c r="K242" s="158">
        <f t="shared" si="7"/>
        <v>67</v>
      </c>
      <c r="L242" s="30"/>
      <c r="M242" s="226"/>
      <c r="N242" s="226"/>
      <c r="O242" s="226"/>
      <c r="P242" s="226"/>
      <c r="Q242" s="226"/>
      <c r="R242" s="226"/>
      <c r="S242" s="226"/>
      <c r="T242" s="226"/>
      <c r="U242" s="226"/>
      <c r="V242" s="226"/>
      <c r="W242" s="24"/>
      <c r="X242" s="3"/>
    </row>
    <row r="243" spans="1:24" ht="24.95" customHeight="1" x14ac:dyDescent="0.25">
      <c r="A243" s="3"/>
      <c r="B243" s="19" t="s">
        <v>248</v>
      </c>
      <c r="C243" s="52"/>
      <c r="D243" s="20"/>
      <c r="E243" s="51"/>
      <c r="F243" s="53"/>
      <c r="G243" s="51"/>
      <c r="H243" s="29"/>
      <c r="I243" s="158">
        <f t="shared" si="6"/>
        <v>0</v>
      </c>
      <c r="J243" s="21"/>
      <c r="K243" s="158">
        <f t="shared" si="7"/>
        <v>67</v>
      </c>
      <c r="L243" s="30"/>
      <c r="M243" s="226"/>
      <c r="N243" s="226"/>
      <c r="O243" s="226"/>
      <c r="P243" s="226"/>
      <c r="Q243" s="226"/>
      <c r="R243" s="226"/>
      <c r="S243" s="226"/>
      <c r="T243" s="226"/>
      <c r="U243" s="226"/>
      <c r="V243" s="226"/>
      <c r="W243" s="24"/>
      <c r="X243" s="3"/>
    </row>
    <row r="244" spans="1:24" ht="24.95" customHeight="1" x14ac:dyDescent="0.25">
      <c r="A244" s="3"/>
      <c r="B244" s="19" t="s">
        <v>249</v>
      </c>
      <c r="C244" s="52"/>
      <c r="D244" s="20"/>
      <c r="E244" s="51"/>
      <c r="F244" s="53"/>
      <c r="G244" s="51"/>
      <c r="H244" s="29"/>
      <c r="I244" s="158">
        <f t="shared" si="6"/>
        <v>0</v>
      </c>
      <c r="J244" s="21"/>
      <c r="K244" s="158">
        <f t="shared" si="7"/>
        <v>67</v>
      </c>
      <c r="L244" s="30"/>
      <c r="M244" s="226"/>
      <c r="N244" s="226"/>
      <c r="O244" s="226"/>
      <c r="P244" s="226"/>
      <c r="Q244" s="226"/>
      <c r="R244" s="226"/>
      <c r="S244" s="226"/>
      <c r="T244" s="226"/>
      <c r="U244" s="226"/>
      <c r="V244" s="226"/>
      <c r="W244" s="24"/>
      <c r="X244" s="3"/>
    </row>
    <row r="245" spans="1:24" ht="24.95" customHeight="1" x14ac:dyDescent="0.25">
      <c r="A245" s="3"/>
      <c r="B245" s="19" t="s">
        <v>250</v>
      </c>
      <c r="C245" s="52"/>
      <c r="D245" s="20"/>
      <c r="E245" s="51"/>
      <c r="F245" s="53"/>
      <c r="G245" s="51"/>
      <c r="H245" s="29"/>
      <c r="I245" s="158">
        <f t="shared" si="6"/>
        <v>0</v>
      </c>
      <c r="J245" s="21"/>
      <c r="K245" s="158">
        <f t="shared" si="7"/>
        <v>67</v>
      </c>
      <c r="L245" s="30"/>
      <c r="M245" s="226"/>
      <c r="N245" s="226"/>
      <c r="O245" s="226"/>
      <c r="P245" s="226"/>
      <c r="Q245" s="226"/>
      <c r="R245" s="226"/>
      <c r="S245" s="226"/>
      <c r="T245" s="226"/>
      <c r="U245" s="226"/>
      <c r="V245" s="226"/>
      <c r="W245" s="24"/>
      <c r="X245" s="3"/>
    </row>
    <row r="246" spans="1:24" ht="24.95" customHeight="1" x14ac:dyDescent="0.25">
      <c r="A246" s="3"/>
      <c r="B246" s="19" t="s">
        <v>251</v>
      </c>
      <c r="C246" s="52"/>
      <c r="D246" s="20"/>
      <c r="E246" s="51"/>
      <c r="F246" s="53"/>
      <c r="G246" s="51"/>
      <c r="H246" s="29"/>
      <c r="I246" s="158">
        <f t="shared" si="6"/>
        <v>0</v>
      </c>
      <c r="J246" s="21"/>
      <c r="K246" s="158">
        <f t="shared" si="7"/>
        <v>67</v>
      </c>
      <c r="L246" s="30"/>
      <c r="M246" s="226"/>
      <c r="N246" s="226"/>
      <c r="O246" s="226"/>
      <c r="P246" s="226"/>
      <c r="Q246" s="226"/>
      <c r="R246" s="226"/>
      <c r="S246" s="226"/>
      <c r="T246" s="226"/>
      <c r="U246" s="226"/>
      <c r="V246" s="226"/>
      <c r="W246" s="24"/>
      <c r="X246" s="3"/>
    </row>
    <row r="247" spans="1:24" ht="24.95" customHeight="1" x14ac:dyDescent="0.25">
      <c r="A247" s="3"/>
      <c r="B247" s="19" t="s">
        <v>252</v>
      </c>
      <c r="C247" s="52"/>
      <c r="D247" s="20"/>
      <c r="E247" s="51"/>
      <c r="F247" s="53"/>
      <c r="G247" s="51"/>
      <c r="H247" s="29"/>
      <c r="I247" s="158">
        <f t="shared" si="6"/>
        <v>0</v>
      </c>
      <c r="J247" s="21"/>
      <c r="K247" s="158">
        <f t="shared" si="7"/>
        <v>67</v>
      </c>
      <c r="L247" s="30"/>
      <c r="M247" s="226"/>
      <c r="N247" s="226"/>
      <c r="O247" s="226"/>
      <c r="P247" s="226"/>
      <c r="Q247" s="226"/>
      <c r="R247" s="226"/>
      <c r="S247" s="226"/>
      <c r="T247" s="226"/>
      <c r="U247" s="226"/>
      <c r="V247" s="226"/>
      <c r="W247" s="24"/>
      <c r="X247" s="3"/>
    </row>
    <row r="248" spans="1:24" ht="24.95" customHeight="1" x14ac:dyDescent="0.25">
      <c r="A248" s="3"/>
      <c r="B248" s="19" t="s">
        <v>253</v>
      </c>
      <c r="C248" s="52"/>
      <c r="D248" s="20"/>
      <c r="E248" s="51"/>
      <c r="F248" s="53"/>
      <c r="G248" s="51"/>
      <c r="H248" s="29"/>
      <c r="I248" s="158">
        <f t="shared" si="6"/>
        <v>0</v>
      </c>
      <c r="J248" s="21"/>
      <c r="K248" s="158">
        <f t="shared" si="7"/>
        <v>67</v>
      </c>
      <c r="L248" s="30"/>
      <c r="M248" s="226"/>
      <c r="N248" s="226"/>
      <c r="O248" s="226"/>
      <c r="P248" s="226"/>
      <c r="Q248" s="226"/>
      <c r="R248" s="226"/>
      <c r="S248" s="226"/>
      <c r="T248" s="226"/>
      <c r="U248" s="226"/>
      <c r="V248" s="226"/>
      <c r="W248" s="24"/>
      <c r="X248" s="3"/>
    </row>
    <row r="249" spans="1:24" ht="24.95" customHeight="1" x14ac:dyDescent="0.25">
      <c r="A249" s="3"/>
      <c r="B249" s="19" t="s">
        <v>254</v>
      </c>
      <c r="C249" s="52"/>
      <c r="D249" s="20"/>
      <c r="E249" s="51"/>
      <c r="F249" s="53"/>
      <c r="G249" s="51"/>
      <c r="H249" s="29"/>
      <c r="I249" s="158">
        <f t="shared" si="6"/>
        <v>0</v>
      </c>
      <c r="J249" s="21"/>
      <c r="K249" s="158">
        <f t="shared" si="7"/>
        <v>67</v>
      </c>
      <c r="L249" s="30"/>
      <c r="M249" s="226"/>
      <c r="N249" s="226"/>
      <c r="O249" s="226"/>
      <c r="P249" s="226"/>
      <c r="Q249" s="226"/>
      <c r="R249" s="226"/>
      <c r="S249" s="226"/>
      <c r="T249" s="226"/>
      <c r="U249" s="226"/>
      <c r="V249" s="226"/>
      <c r="W249" s="24"/>
      <c r="X249" s="3"/>
    </row>
    <row r="250" spans="1:24" ht="24.95" customHeight="1" x14ac:dyDescent="0.25">
      <c r="A250" s="3"/>
      <c r="B250" s="19" t="s">
        <v>255</v>
      </c>
      <c r="C250" s="52"/>
      <c r="D250" s="20"/>
      <c r="E250" s="51"/>
      <c r="F250" s="53"/>
      <c r="G250" s="51"/>
      <c r="H250" s="29"/>
      <c r="I250" s="158">
        <f t="shared" si="6"/>
        <v>0</v>
      </c>
      <c r="J250" s="21"/>
      <c r="K250" s="158">
        <f t="shared" si="7"/>
        <v>67</v>
      </c>
      <c r="L250" s="30"/>
      <c r="M250" s="226"/>
      <c r="N250" s="226"/>
      <c r="O250" s="226"/>
      <c r="P250" s="226"/>
      <c r="Q250" s="226"/>
      <c r="R250" s="226"/>
      <c r="S250" s="226"/>
      <c r="T250" s="226"/>
      <c r="U250" s="226"/>
      <c r="V250" s="226"/>
      <c r="W250" s="24"/>
      <c r="X250" s="3"/>
    </row>
    <row r="251" spans="1:24" ht="24.95" customHeight="1" x14ac:dyDescent="0.25">
      <c r="A251" s="3"/>
      <c r="B251" s="19" t="s">
        <v>256</v>
      </c>
      <c r="C251" s="52"/>
      <c r="D251" s="20"/>
      <c r="E251" s="51"/>
      <c r="F251" s="53"/>
      <c r="G251" s="51"/>
      <c r="H251" s="29"/>
      <c r="I251" s="158">
        <f t="shared" si="6"/>
        <v>0</v>
      </c>
      <c r="J251" s="21"/>
      <c r="K251" s="158">
        <f t="shared" si="7"/>
        <v>67</v>
      </c>
      <c r="L251" s="30"/>
      <c r="M251" s="226"/>
      <c r="N251" s="226"/>
      <c r="O251" s="226"/>
      <c r="P251" s="226"/>
      <c r="Q251" s="226"/>
      <c r="R251" s="226"/>
      <c r="S251" s="226"/>
      <c r="T251" s="226"/>
      <c r="U251" s="226"/>
      <c r="V251" s="226"/>
      <c r="W251" s="24"/>
      <c r="X251" s="3"/>
    </row>
    <row r="252" spans="1:24" ht="24.95" customHeight="1" x14ac:dyDescent="0.25">
      <c r="A252" s="3"/>
      <c r="B252" s="19" t="s">
        <v>257</v>
      </c>
      <c r="C252" s="52"/>
      <c r="D252" s="20"/>
      <c r="E252" s="51"/>
      <c r="F252" s="53"/>
      <c r="G252" s="51"/>
      <c r="H252" s="29"/>
      <c r="I252" s="158">
        <f t="shared" si="6"/>
        <v>0</v>
      </c>
      <c r="J252" s="21"/>
      <c r="K252" s="158">
        <f t="shared" si="7"/>
        <v>67</v>
      </c>
      <c r="L252" s="30"/>
      <c r="M252" s="226"/>
      <c r="N252" s="226"/>
      <c r="O252" s="226"/>
      <c r="P252" s="226"/>
      <c r="Q252" s="226"/>
      <c r="R252" s="226"/>
      <c r="S252" s="226"/>
      <c r="T252" s="226"/>
      <c r="U252" s="226"/>
      <c r="V252" s="226"/>
      <c r="W252" s="24"/>
      <c r="X252" s="3"/>
    </row>
    <row r="253" spans="1:24" ht="24.95" customHeight="1" x14ac:dyDescent="0.25">
      <c r="A253" s="3"/>
      <c r="B253" s="19" t="s">
        <v>258</v>
      </c>
      <c r="C253" s="52"/>
      <c r="D253" s="20"/>
      <c r="E253" s="51"/>
      <c r="F253" s="53"/>
      <c r="G253" s="51"/>
      <c r="H253" s="29"/>
      <c r="I253" s="158">
        <f t="shared" si="6"/>
        <v>0</v>
      </c>
      <c r="J253" s="21"/>
      <c r="K253" s="158">
        <f t="shared" si="7"/>
        <v>67</v>
      </c>
      <c r="L253" s="30"/>
      <c r="M253" s="226"/>
      <c r="N253" s="226"/>
      <c r="O253" s="226"/>
      <c r="P253" s="226"/>
      <c r="Q253" s="226"/>
      <c r="R253" s="226"/>
      <c r="S253" s="226"/>
      <c r="T253" s="226"/>
      <c r="U253" s="226"/>
      <c r="V253" s="226"/>
      <c r="W253" s="24"/>
      <c r="X253" s="3"/>
    </row>
    <row r="254" spans="1:24" ht="24.95" customHeight="1" x14ac:dyDescent="0.25">
      <c r="A254" s="3"/>
      <c r="B254" s="19" t="s">
        <v>259</v>
      </c>
      <c r="C254" s="52"/>
      <c r="D254" s="20"/>
      <c r="E254" s="51"/>
      <c r="F254" s="53"/>
      <c r="G254" s="51"/>
      <c r="H254" s="29"/>
      <c r="I254" s="158">
        <f t="shared" si="6"/>
        <v>0</v>
      </c>
      <c r="J254" s="21"/>
      <c r="K254" s="158">
        <f t="shared" si="7"/>
        <v>67</v>
      </c>
      <c r="L254" s="30"/>
      <c r="M254" s="226"/>
      <c r="N254" s="226"/>
      <c r="O254" s="226"/>
      <c r="P254" s="226"/>
      <c r="Q254" s="226"/>
      <c r="R254" s="226"/>
      <c r="S254" s="226"/>
      <c r="T254" s="226"/>
      <c r="U254" s="226"/>
      <c r="V254" s="226"/>
      <c r="W254" s="24"/>
      <c r="X254" s="3"/>
    </row>
    <row r="255" spans="1:24" ht="24.95" customHeight="1" x14ac:dyDescent="0.25">
      <c r="A255" s="3"/>
      <c r="B255" s="19" t="s">
        <v>260</v>
      </c>
      <c r="C255" s="52"/>
      <c r="D255" s="20"/>
      <c r="E255" s="51"/>
      <c r="F255" s="53"/>
      <c r="G255" s="51"/>
      <c r="H255" s="29"/>
      <c r="I255" s="158">
        <f t="shared" si="6"/>
        <v>0</v>
      </c>
      <c r="J255" s="21"/>
      <c r="K255" s="158">
        <f t="shared" si="7"/>
        <v>67</v>
      </c>
      <c r="L255" s="30"/>
      <c r="M255" s="226"/>
      <c r="N255" s="226"/>
      <c r="O255" s="226"/>
      <c r="P255" s="226"/>
      <c r="Q255" s="226"/>
      <c r="R255" s="226"/>
      <c r="S255" s="226"/>
      <c r="T255" s="226"/>
      <c r="U255" s="226"/>
      <c r="V255" s="226"/>
      <c r="W255" s="24"/>
      <c r="X255" s="3"/>
    </row>
    <row r="256" spans="1:24" ht="24.95" customHeight="1" x14ac:dyDescent="0.25">
      <c r="A256" s="3"/>
      <c r="B256" s="19" t="s">
        <v>261</v>
      </c>
      <c r="C256" s="52"/>
      <c r="D256" s="20"/>
      <c r="E256" s="51"/>
      <c r="F256" s="53"/>
      <c r="G256" s="51"/>
      <c r="H256" s="29"/>
      <c r="I256" s="158">
        <f t="shared" si="6"/>
        <v>0</v>
      </c>
      <c r="J256" s="21"/>
      <c r="K256" s="158">
        <f t="shared" si="7"/>
        <v>67</v>
      </c>
      <c r="L256" s="30"/>
      <c r="M256" s="226"/>
      <c r="N256" s="226"/>
      <c r="O256" s="226"/>
      <c r="P256" s="226"/>
      <c r="Q256" s="226"/>
      <c r="R256" s="226"/>
      <c r="S256" s="226"/>
      <c r="T256" s="226"/>
      <c r="U256" s="226"/>
      <c r="V256" s="226"/>
      <c r="W256" s="24"/>
      <c r="X256" s="3"/>
    </row>
    <row r="257" spans="1:24" ht="24.95" customHeight="1" x14ac:dyDescent="0.25">
      <c r="A257" s="3"/>
      <c r="B257" s="19" t="s">
        <v>262</v>
      </c>
      <c r="C257" s="52"/>
      <c r="D257" s="20"/>
      <c r="E257" s="51"/>
      <c r="F257" s="53"/>
      <c r="G257" s="51"/>
      <c r="H257" s="29"/>
      <c r="I257" s="158">
        <f t="shared" si="6"/>
        <v>0</v>
      </c>
      <c r="J257" s="21"/>
      <c r="K257" s="158">
        <f t="shared" si="7"/>
        <v>67</v>
      </c>
      <c r="L257" s="30"/>
      <c r="M257" s="226"/>
      <c r="N257" s="226"/>
      <c r="O257" s="226"/>
      <c r="P257" s="226"/>
      <c r="Q257" s="226"/>
      <c r="R257" s="226"/>
      <c r="S257" s="226"/>
      <c r="T257" s="226"/>
      <c r="U257" s="226"/>
      <c r="V257" s="226"/>
      <c r="W257" s="24"/>
      <c r="X257" s="3"/>
    </row>
    <row r="258" spans="1:24" ht="24.95" customHeight="1" x14ac:dyDescent="0.25">
      <c r="A258" s="3"/>
      <c r="B258" s="19" t="s">
        <v>263</v>
      </c>
      <c r="C258" s="52"/>
      <c r="D258" s="20"/>
      <c r="E258" s="51"/>
      <c r="F258" s="53"/>
      <c r="G258" s="51"/>
      <c r="H258" s="29"/>
      <c r="I258" s="158">
        <f t="shared" si="6"/>
        <v>0</v>
      </c>
      <c r="J258" s="21"/>
      <c r="K258" s="158">
        <f t="shared" si="7"/>
        <v>67</v>
      </c>
      <c r="L258" s="30"/>
      <c r="M258" s="226"/>
      <c r="N258" s="226"/>
      <c r="O258" s="226"/>
      <c r="P258" s="226"/>
      <c r="Q258" s="226"/>
      <c r="R258" s="226"/>
      <c r="S258" s="226"/>
      <c r="T258" s="226"/>
      <c r="U258" s="226"/>
      <c r="V258" s="226"/>
      <c r="W258" s="24"/>
      <c r="X258" s="3"/>
    </row>
    <row r="259" spans="1:24" ht="24.95" customHeight="1" x14ac:dyDescent="0.25">
      <c r="A259" s="3"/>
      <c r="B259" s="19" t="s">
        <v>264</v>
      </c>
      <c r="C259" s="52"/>
      <c r="D259" s="20"/>
      <c r="E259" s="51"/>
      <c r="F259" s="53"/>
      <c r="G259" s="51"/>
      <c r="H259" s="29"/>
      <c r="I259" s="158">
        <f t="shared" si="6"/>
        <v>0</v>
      </c>
      <c r="J259" s="21"/>
      <c r="K259" s="158">
        <f t="shared" si="7"/>
        <v>67</v>
      </c>
      <c r="L259" s="30"/>
      <c r="M259" s="226"/>
      <c r="N259" s="226"/>
      <c r="O259" s="226"/>
      <c r="P259" s="226"/>
      <c r="Q259" s="226"/>
      <c r="R259" s="226"/>
      <c r="S259" s="226"/>
      <c r="T259" s="226"/>
      <c r="U259" s="226"/>
      <c r="V259" s="226"/>
      <c r="W259" s="24"/>
      <c r="X259" s="3"/>
    </row>
    <row r="260" spans="1:24" ht="24.95" customHeight="1" x14ac:dyDescent="0.25">
      <c r="A260" s="3"/>
      <c r="B260" s="19" t="s">
        <v>265</v>
      </c>
      <c r="C260" s="52"/>
      <c r="D260" s="20"/>
      <c r="E260" s="51"/>
      <c r="F260" s="53"/>
      <c r="G260" s="51"/>
      <c r="H260" s="29"/>
      <c r="I260" s="158">
        <f t="shared" si="6"/>
        <v>0</v>
      </c>
      <c r="J260" s="21"/>
      <c r="K260" s="158">
        <f t="shared" si="7"/>
        <v>67</v>
      </c>
      <c r="L260" s="30"/>
      <c r="M260" s="226"/>
      <c r="N260" s="226"/>
      <c r="O260" s="226"/>
      <c r="P260" s="226"/>
      <c r="Q260" s="226"/>
      <c r="R260" s="226"/>
      <c r="S260" s="226"/>
      <c r="T260" s="226"/>
      <c r="U260" s="226"/>
      <c r="V260" s="226"/>
      <c r="W260" s="24"/>
      <c r="X260" s="3"/>
    </row>
    <row r="261" spans="1:24" ht="24.95" customHeight="1" x14ac:dyDescent="0.25">
      <c r="A261" s="3"/>
      <c r="B261" s="19" t="s">
        <v>266</v>
      </c>
      <c r="C261" s="52"/>
      <c r="D261" s="20"/>
      <c r="E261" s="51"/>
      <c r="F261" s="53"/>
      <c r="G261" s="51"/>
      <c r="H261" s="29"/>
      <c r="I261" s="158">
        <f t="shared" si="6"/>
        <v>0</v>
      </c>
      <c r="J261" s="21"/>
      <c r="K261" s="158">
        <f t="shared" si="7"/>
        <v>67</v>
      </c>
      <c r="L261" s="30"/>
      <c r="M261" s="226"/>
      <c r="N261" s="226"/>
      <c r="O261" s="226"/>
      <c r="P261" s="226"/>
      <c r="Q261" s="226"/>
      <c r="R261" s="226"/>
      <c r="S261" s="226"/>
      <c r="T261" s="226"/>
      <c r="U261" s="226"/>
      <c r="V261" s="226"/>
      <c r="W261" s="24"/>
      <c r="X261" s="3"/>
    </row>
    <row r="262" spans="1:24" ht="24.95" customHeight="1" x14ac:dyDescent="0.25">
      <c r="A262" s="3"/>
      <c r="B262" s="19" t="s">
        <v>267</v>
      </c>
      <c r="C262" s="52"/>
      <c r="D262" s="20"/>
      <c r="E262" s="51"/>
      <c r="F262" s="53"/>
      <c r="G262" s="51"/>
      <c r="H262" s="29"/>
      <c r="I262" s="158">
        <f t="shared" si="6"/>
        <v>0</v>
      </c>
      <c r="J262" s="21"/>
      <c r="K262" s="158">
        <f t="shared" si="7"/>
        <v>67</v>
      </c>
      <c r="L262" s="30"/>
      <c r="M262" s="226"/>
      <c r="N262" s="226"/>
      <c r="O262" s="226"/>
      <c r="P262" s="226"/>
      <c r="Q262" s="226"/>
      <c r="R262" s="226"/>
      <c r="S262" s="226"/>
      <c r="T262" s="226"/>
      <c r="U262" s="226"/>
      <c r="V262" s="226"/>
      <c r="W262" s="24"/>
      <c r="X262" s="3"/>
    </row>
    <row r="263" spans="1:24" ht="24.95" customHeight="1" x14ac:dyDescent="0.25">
      <c r="A263" s="3"/>
      <c r="B263" s="19" t="s">
        <v>268</v>
      </c>
      <c r="C263" s="52"/>
      <c r="D263" s="20"/>
      <c r="E263" s="51"/>
      <c r="F263" s="53"/>
      <c r="G263" s="51"/>
      <c r="H263" s="29"/>
      <c r="I263" s="158">
        <f t="shared" si="6"/>
        <v>0</v>
      </c>
      <c r="J263" s="21"/>
      <c r="K263" s="158">
        <f t="shared" si="7"/>
        <v>67</v>
      </c>
      <c r="L263" s="30"/>
      <c r="M263" s="226"/>
      <c r="N263" s="226"/>
      <c r="O263" s="226"/>
      <c r="P263" s="226"/>
      <c r="Q263" s="226"/>
      <c r="R263" s="226"/>
      <c r="S263" s="226"/>
      <c r="T263" s="226"/>
      <c r="U263" s="226"/>
      <c r="V263" s="226"/>
      <c r="W263" s="24"/>
      <c r="X263" s="3"/>
    </row>
    <row r="264" spans="1:24" ht="24.95" customHeight="1" x14ac:dyDescent="0.25">
      <c r="A264" s="3"/>
      <c r="B264" s="19" t="s">
        <v>269</v>
      </c>
      <c r="C264" s="52"/>
      <c r="D264" s="20"/>
      <c r="E264" s="51"/>
      <c r="F264" s="53"/>
      <c r="G264" s="51"/>
      <c r="H264" s="29"/>
      <c r="I264" s="158">
        <f t="shared" ref="I264:I327" si="8">G263-E264</f>
        <v>0</v>
      </c>
      <c r="J264" s="21"/>
      <c r="K264" s="158">
        <f t="shared" ref="K264:K327" si="9">K263</f>
        <v>67</v>
      </c>
      <c r="L264" s="30"/>
      <c r="M264" s="226"/>
      <c r="N264" s="226"/>
      <c r="O264" s="226"/>
      <c r="P264" s="226"/>
      <c r="Q264" s="226"/>
      <c r="R264" s="226"/>
      <c r="S264" s="226"/>
      <c r="T264" s="226"/>
      <c r="U264" s="226"/>
      <c r="V264" s="226"/>
      <c r="W264" s="24"/>
      <c r="X264" s="3"/>
    </row>
    <row r="265" spans="1:24" ht="24.95" customHeight="1" x14ac:dyDescent="0.25">
      <c r="A265" s="3"/>
      <c r="B265" s="19" t="s">
        <v>270</v>
      </c>
      <c r="C265" s="52"/>
      <c r="D265" s="20"/>
      <c r="E265" s="51"/>
      <c r="F265" s="53"/>
      <c r="G265" s="51"/>
      <c r="H265" s="29"/>
      <c r="I265" s="158">
        <f t="shared" si="8"/>
        <v>0</v>
      </c>
      <c r="J265" s="21"/>
      <c r="K265" s="158">
        <f t="shared" si="9"/>
        <v>67</v>
      </c>
      <c r="L265" s="30"/>
      <c r="M265" s="226"/>
      <c r="N265" s="226"/>
      <c r="O265" s="226"/>
      <c r="P265" s="226"/>
      <c r="Q265" s="226"/>
      <c r="R265" s="226"/>
      <c r="S265" s="226"/>
      <c r="T265" s="226"/>
      <c r="U265" s="226"/>
      <c r="V265" s="226"/>
      <c r="W265" s="24"/>
      <c r="X265" s="3"/>
    </row>
    <row r="266" spans="1:24" ht="24.95" customHeight="1" x14ac:dyDescent="0.25">
      <c r="A266" s="3"/>
      <c r="B266" s="19" t="s">
        <v>271</v>
      </c>
      <c r="C266" s="52"/>
      <c r="D266" s="20"/>
      <c r="E266" s="51"/>
      <c r="F266" s="53"/>
      <c r="G266" s="51"/>
      <c r="H266" s="29"/>
      <c r="I266" s="158">
        <f t="shared" si="8"/>
        <v>0</v>
      </c>
      <c r="J266" s="21"/>
      <c r="K266" s="158">
        <f t="shared" si="9"/>
        <v>67</v>
      </c>
      <c r="L266" s="30"/>
      <c r="M266" s="226"/>
      <c r="N266" s="226"/>
      <c r="O266" s="226"/>
      <c r="P266" s="226"/>
      <c r="Q266" s="226"/>
      <c r="R266" s="226"/>
      <c r="S266" s="226"/>
      <c r="T266" s="226"/>
      <c r="U266" s="226"/>
      <c r="V266" s="226"/>
      <c r="W266" s="24"/>
      <c r="X266" s="3"/>
    </row>
    <row r="267" spans="1:24" ht="24.95" customHeight="1" x14ac:dyDescent="0.25">
      <c r="A267" s="3"/>
      <c r="B267" s="19" t="s">
        <v>272</v>
      </c>
      <c r="C267" s="52"/>
      <c r="D267" s="20"/>
      <c r="E267" s="51"/>
      <c r="F267" s="53"/>
      <c r="G267" s="51"/>
      <c r="H267" s="29"/>
      <c r="I267" s="158">
        <f t="shared" si="8"/>
        <v>0</v>
      </c>
      <c r="J267" s="21"/>
      <c r="K267" s="158">
        <f t="shared" si="9"/>
        <v>67</v>
      </c>
      <c r="L267" s="30"/>
      <c r="M267" s="226"/>
      <c r="N267" s="226"/>
      <c r="O267" s="226"/>
      <c r="P267" s="226"/>
      <c r="Q267" s="226"/>
      <c r="R267" s="226"/>
      <c r="S267" s="226"/>
      <c r="T267" s="226"/>
      <c r="U267" s="226"/>
      <c r="V267" s="226"/>
      <c r="W267" s="24"/>
      <c r="X267" s="3"/>
    </row>
    <row r="268" spans="1:24" ht="24.95" customHeight="1" x14ac:dyDescent="0.25">
      <c r="A268" s="3"/>
      <c r="B268" s="19" t="s">
        <v>273</v>
      </c>
      <c r="C268" s="52"/>
      <c r="D268" s="20"/>
      <c r="E268" s="51"/>
      <c r="F268" s="53"/>
      <c r="G268" s="51"/>
      <c r="H268" s="29"/>
      <c r="I268" s="158">
        <f t="shared" si="8"/>
        <v>0</v>
      </c>
      <c r="J268" s="21"/>
      <c r="K268" s="158">
        <f t="shared" si="9"/>
        <v>67</v>
      </c>
      <c r="L268" s="30"/>
      <c r="M268" s="226"/>
      <c r="N268" s="226"/>
      <c r="O268" s="226"/>
      <c r="P268" s="226"/>
      <c r="Q268" s="226"/>
      <c r="R268" s="226"/>
      <c r="S268" s="226"/>
      <c r="T268" s="226"/>
      <c r="U268" s="226"/>
      <c r="V268" s="226"/>
      <c r="W268" s="24"/>
      <c r="X268" s="3"/>
    </row>
    <row r="269" spans="1:24" ht="24.95" customHeight="1" x14ac:dyDescent="0.25">
      <c r="A269" s="3"/>
      <c r="B269" s="19" t="s">
        <v>274</v>
      </c>
      <c r="C269" s="52"/>
      <c r="D269" s="20"/>
      <c r="E269" s="51"/>
      <c r="F269" s="53"/>
      <c r="G269" s="51"/>
      <c r="H269" s="29"/>
      <c r="I269" s="158">
        <f t="shared" si="8"/>
        <v>0</v>
      </c>
      <c r="J269" s="21"/>
      <c r="K269" s="158">
        <f t="shared" si="9"/>
        <v>67</v>
      </c>
      <c r="L269" s="30"/>
      <c r="M269" s="226"/>
      <c r="N269" s="226"/>
      <c r="O269" s="226"/>
      <c r="P269" s="226"/>
      <c r="Q269" s="226"/>
      <c r="R269" s="226"/>
      <c r="S269" s="226"/>
      <c r="T269" s="226"/>
      <c r="U269" s="226"/>
      <c r="V269" s="226"/>
      <c r="W269" s="24"/>
      <c r="X269" s="3"/>
    </row>
    <row r="270" spans="1:24" ht="24.95" customHeight="1" x14ac:dyDescent="0.25">
      <c r="A270" s="3"/>
      <c r="B270" s="19" t="s">
        <v>275</v>
      </c>
      <c r="C270" s="52"/>
      <c r="D270" s="20"/>
      <c r="E270" s="51"/>
      <c r="F270" s="53"/>
      <c r="G270" s="51"/>
      <c r="H270" s="29"/>
      <c r="I270" s="158">
        <f t="shared" si="8"/>
        <v>0</v>
      </c>
      <c r="J270" s="21"/>
      <c r="K270" s="158">
        <f t="shared" si="9"/>
        <v>67</v>
      </c>
      <c r="L270" s="30"/>
      <c r="M270" s="226"/>
      <c r="N270" s="226"/>
      <c r="O270" s="226"/>
      <c r="P270" s="226"/>
      <c r="Q270" s="226"/>
      <c r="R270" s="226"/>
      <c r="S270" s="226"/>
      <c r="T270" s="226"/>
      <c r="U270" s="226"/>
      <c r="V270" s="226"/>
      <c r="W270" s="24"/>
      <c r="X270" s="3"/>
    </row>
    <row r="271" spans="1:24" ht="24.95" customHeight="1" x14ac:dyDescent="0.25">
      <c r="A271" s="3"/>
      <c r="B271" s="19" t="s">
        <v>276</v>
      </c>
      <c r="C271" s="52"/>
      <c r="D271" s="20"/>
      <c r="E271" s="51"/>
      <c r="F271" s="53"/>
      <c r="G271" s="51"/>
      <c r="H271" s="29"/>
      <c r="I271" s="158">
        <f t="shared" si="8"/>
        <v>0</v>
      </c>
      <c r="J271" s="21"/>
      <c r="K271" s="158">
        <f t="shared" si="9"/>
        <v>67</v>
      </c>
      <c r="L271" s="30"/>
      <c r="M271" s="226"/>
      <c r="N271" s="226"/>
      <c r="O271" s="226"/>
      <c r="P271" s="226"/>
      <c r="Q271" s="226"/>
      <c r="R271" s="226"/>
      <c r="S271" s="226"/>
      <c r="T271" s="226"/>
      <c r="U271" s="226"/>
      <c r="V271" s="226"/>
      <c r="W271" s="24"/>
      <c r="X271" s="3"/>
    </row>
    <row r="272" spans="1:24" ht="24.95" customHeight="1" x14ac:dyDescent="0.25">
      <c r="A272" s="3"/>
      <c r="B272" s="19" t="s">
        <v>277</v>
      </c>
      <c r="C272" s="52"/>
      <c r="D272" s="20"/>
      <c r="E272" s="51"/>
      <c r="F272" s="53"/>
      <c r="G272" s="51"/>
      <c r="H272" s="29"/>
      <c r="I272" s="158">
        <f t="shared" si="8"/>
        <v>0</v>
      </c>
      <c r="J272" s="21"/>
      <c r="K272" s="158">
        <f t="shared" si="9"/>
        <v>67</v>
      </c>
      <c r="L272" s="30"/>
      <c r="M272" s="226"/>
      <c r="N272" s="226"/>
      <c r="O272" s="226"/>
      <c r="P272" s="226"/>
      <c r="Q272" s="226"/>
      <c r="R272" s="226"/>
      <c r="S272" s="226"/>
      <c r="T272" s="226"/>
      <c r="U272" s="226"/>
      <c r="V272" s="226"/>
      <c r="W272" s="24"/>
      <c r="X272" s="3"/>
    </row>
    <row r="273" spans="1:24" ht="24.95" customHeight="1" x14ac:dyDescent="0.25">
      <c r="A273" s="3"/>
      <c r="B273" s="19" t="s">
        <v>278</v>
      </c>
      <c r="C273" s="52"/>
      <c r="D273" s="20"/>
      <c r="E273" s="51"/>
      <c r="F273" s="53"/>
      <c r="G273" s="51"/>
      <c r="H273" s="29"/>
      <c r="I273" s="158">
        <f t="shared" si="8"/>
        <v>0</v>
      </c>
      <c r="J273" s="21"/>
      <c r="K273" s="158">
        <f t="shared" si="9"/>
        <v>67</v>
      </c>
      <c r="L273" s="30"/>
      <c r="M273" s="226"/>
      <c r="N273" s="226"/>
      <c r="O273" s="226"/>
      <c r="P273" s="226"/>
      <c r="Q273" s="226"/>
      <c r="R273" s="226"/>
      <c r="S273" s="226"/>
      <c r="T273" s="226"/>
      <c r="U273" s="226"/>
      <c r="V273" s="226"/>
      <c r="W273" s="24"/>
      <c r="X273" s="3"/>
    </row>
    <row r="274" spans="1:24" ht="24.95" customHeight="1" x14ac:dyDescent="0.25">
      <c r="A274" s="3"/>
      <c r="B274" s="19" t="s">
        <v>279</v>
      </c>
      <c r="C274" s="52"/>
      <c r="D274" s="20"/>
      <c r="E274" s="51"/>
      <c r="F274" s="53"/>
      <c r="G274" s="51"/>
      <c r="H274" s="29"/>
      <c r="I274" s="158">
        <f t="shared" si="8"/>
        <v>0</v>
      </c>
      <c r="J274" s="21"/>
      <c r="K274" s="158">
        <f t="shared" si="9"/>
        <v>67</v>
      </c>
      <c r="L274" s="30"/>
      <c r="M274" s="226"/>
      <c r="N274" s="226"/>
      <c r="O274" s="226"/>
      <c r="P274" s="226"/>
      <c r="Q274" s="226"/>
      <c r="R274" s="226"/>
      <c r="S274" s="226"/>
      <c r="T274" s="226"/>
      <c r="U274" s="226"/>
      <c r="V274" s="226"/>
      <c r="W274" s="24"/>
      <c r="X274" s="3"/>
    </row>
    <row r="275" spans="1:24" ht="24.95" customHeight="1" x14ac:dyDescent="0.25">
      <c r="A275" s="3"/>
      <c r="B275" s="19" t="s">
        <v>280</v>
      </c>
      <c r="C275" s="52"/>
      <c r="D275" s="20"/>
      <c r="E275" s="51"/>
      <c r="F275" s="53"/>
      <c r="G275" s="51"/>
      <c r="H275" s="29"/>
      <c r="I275" s="158">
        <f t="shared" si="8"/>
        <v>0</v>
      </c>
      <c r="J275" s="21"/>
      <c r="K275" s="158">
        <f t="shared" si="9"/>
        <v>67</v>
      </c>
      <c r="L275" s="30"/>
      <c r="M275" s="226"/>
      <c r="N275" s="226"/>
      <c r="O275" s="226"/>
      <c r="P275" s="226"/>
      <c r="Q275" s="226"/>
      <c r="R275" s="226"/>
      <c r="S275" s="226"/>
      <c r="T275" s="226"/>
      <c r="U275" s="226"/>
      <c r="V275" s="226"/>
      <c r="W275" s="24"/>
      <c r="X275" s="3"/>
    </row>
    <row r="276" spans="1:24" ht="24.95" customHeight="1" x14ac:dyDescent="0.25">
      <c r="A276" s="3"/>
      <c r="B276" s="19" t="s">
        <v>281</v>
      </c>
      <c r="C276" s="52"/>
      <c r="D276" s="20"/>
      <c r="E276" s="51"/>
      <c r="F276" s="53"/>
      <c r="G276" s="51"/>
      <c r="H276" s="29"/>
      <c r="I276" s="158">
        <f t="shared" si="8"/>
        <v>0</v>
      </c>
      <c r="J276" s="21"/>
      <c r="K276" s="158">
        <f t="shared" si="9"/>
        <v>67</v>
      </c>
      <c r="L276" s="30"/>
      <c r="M276" s="226"/>
      <c r="N276" s="226"/>
      <c r="O276" s="226"/>
      <c r="P276" s="226"/>
      <c r="Q276" s="226"/>
      <c r="R276" s="226"/>
      <c r="S276" s="226"/>
      <c r="T276" s="226"/>
      <c r="U276" s="226"/>
      <c r="V276" s="226"/>
      <c r="W276" s="24"/>
      <c r="X276" s="3"/>
    </row>
    <row r="277" spans="1:24" ht="24.95" customHeight="1" x14ac:dyDescent="0.25">
      <c r="A277" s="3"/>
      <c r="B277" s="19" t="s">
        <v>282</v>
      </c>
      <c r="C277" s="52"/>
      <c r="D277" s="20"/>
      <c r="E277" s="51"/>
      <c r="F277" s="53"/>
      <c r="G277" s="51"/>
      <c r="H277" s="29"/>
      <c r="I277" s="158">
        <f t="shared" si="8"/>
        <v>0</v>
      </c>
      <c r="J277" s="21"/>
      <c r="K277" s="158">
        <f t="shared" si="9"/>
        <v>67</v>
      </c>
      <c r="L277" s="30"/>
      <c r="M277" s="226"/>
      <c r="N277" s="226"/>
      <c r="O277" s="226"/>
      <c r="P277" s="226"/>
      <c r="Q277" s="226"/>
      <c r="R277" s="226"/>
      <c r="S277" s="226"/>
      <c r="T277" s="226"/>
      <c r="U277" s="226"/>
      <c r="V277" s="226"/>
      <c r="W277" s="24"/>
      <c r="X277" s="3"/>
    </row>
    <row r="278" spans="1:24" ht="24.95" customHeight="1" x14ac:dyDescent="0.25">
      <c r="A278" s="3"/>
      <c r="B278" s="19" t="s">
        <v>283</v>
      </c>
      <c r="C278" s="52"/>
      <c r="D278" s="20"/>
      <c r="E278" s="51"/>
      <c r="F278" s="53"/>
      <c r="G278" s="51"/>
      <c r="H278" s="29"/>
      <c r="I278" s="158">
        <f t="shared" si="8"/>
        <v>0</v>
      </c>
      <c r="J278" s="21"/>
      <c r="K278" s="158">
        <f t="shared" si="9"/>
        <v>67</v>
      </c>
      <c r="L278" s="30"/>
      <c r="M278" s="226"/>
      <c r="N278" s="226"/>
      <c r="O278" s="226"/>
      <c r="P278" s="226"/>
      <c r="Q278" s="226"/>
      <c r="R278" s="226"/>
      <c r="S278" s="226"/>
      <c r="T278" s="226"/>
      <c r="U278" s="226"/>
      <c r="V278" s="226"/>
      <c r="W278" s="24"/>
      <c r="X278" s="3"/>
    </row>
    <row r="279" spans="1:24" ht="24.95" customHeight="1" x14ac:dyDescent="0.25">
      <c r="A279" s="3"/>
      <c r="B279" s="19" t="s">
        <v>284</v>
      </c>
      <c r="C279" s="52"/>
      <c r="D279" s="20"/>
      <c r="E279" s="51"/>
      <c r="F279" s="53"/>
      <c r="G279" s="51"/>
      <c r="H279" s="29"/>
      <c r="I279" s="158">
        <f t="shared" si="8"/>
        <v>0</v>
      </c>
      <c r="J279" s="21"/>
      <c r="K279" s="158">
        <f t="shared" si="9"/>
        <v>67</v>
      </c>
      <c r="L279" s="30"/>
      <c r="M279" s="226"/>
      <c r="N279" s="226"/>
      <c r="O279" s="226"/>
      <c r="P279" s="226"/>
      <c r="Q279" s="226"/>
      <c r="R279" s="226"/>
      <c r="S279" s="226"/>
      <c r="T279" s="226"/>
      <c r="U279" s="226"/>
      <c r="V279" s="226"/>
      <c r="W279" s="24"/>
      <c r="X279" s="3"/>
    </row>
    <row r="280" spans="1:24" ht="24.95" customHeight="1" x14ac:dyDescent="0.25">
      <c r="A280" s="3"/>
      <c r="B280" s="19" t="s">
        <v>285</v>
      </c>
      <c r="C280" s="52"/>
      <c r="D280" s="20"/>
      <c r="E280" s="51"/>
      <c r="F280" s="53"/>
      <c r="G280" s="51"/>
      <c r="H280" s="29"/>
      <c r="I280" s="158">
        <f t="shared" si="8"/>
        <v>0</v>
      </c>
      <c r="J280" s="21"/>
      <c r="K280" s="158">
        <f t="shared" si="9"/>
        <v>67</v>
      </c>
      <c r="L280" s="30"/>
      <c r="M280" s="226"/>
      <c r="N280" s="226"/>
      <c r="O280" s="226"/>
      <c r="P280" s="226"/>
      <c r="Q280" s="226"/>
      <c r="R280" s="226"/>
      <c r="S280" s="226"/>
      <c r="T280" s="226"/>
      <c r="U280" s="226"/>
      <c r="V280" s="226"/>
      <c r="W280" s="24"/>
      <c r="X280" s="3"/>
    </row>
    <row r="281" spans="1:24" ht="24.95" customHeight="1" x14ac:dyDescent="0.25">
      <c r="A281" s="3"/>
      <c r="B281" s="19" t="s">
        <v>286</v>
      </c>
      <c r="C281" s="52"/>
      <c r="D281" s="20"/>
      <c r="E281" s="51"/>
      <c r="F281" s="53"/>
      <c r="G281" s="51"/>
      <c r="H281" s="29"/>
      <c r="I281" s="158">
        <f t="shared" si="8"/>
        <v>0</v>
      </c>
      <c r="J281" s="21"/>
      <c r="K281" s="158">
        <f t="shared" si="9"/>
        <v>67</v>
      </c>
      <c r="L281" s="30"/>
      <c r="M281" s="226"/>
      <c r="N281" s="226"/>
      <c r="O281" s="226"/>
      <c r="P281" s="226"/>
      <c r="Q281" s="226"/>
      <c r="R281" s="226"/>
      <c r="S281" s="226"/>
      <c r="T281" s="226"/>
      <c r="U281" s="226"/>
      <c r="V281" s="226"/>
      <c r="W281" s="24"/>
      <c r="X281" s="3"/>
    </row>
    <row r="282" spans="1:24" ht="24.95" customHeight="1" x14ac:dyDescent="0.25">
      <c r="A282" s="3"/>
      <c r="B282" s="19" t="s">
        <v>287</v>
      </c>
      <c r="C282" s="52"/>
      <c r="D282" s="20"/>
      <c r="E282" s="51"/>
      <c r="F282" s="53"/>
      <c r="G282" s="51"/>
      <c r="H282" s="29"/>
      <c r="I282" s="158">
        <f t="shared" si="8"/>
        <v>0</v>
      </c>
      <c r="J282" s="21"/>
      <c r="K282" s="158">
        <f t="shared" si="9"/>
        <v>67</v>
      </c>
      <c r="L282" s="30"/>
      <c r="M282" s="226"/>
      <c r="N282" s="226"/>
      <c r="O282" s="226"/>
      <c r="P282" s="226"/>
      <c r="Q282" s="226"/>
      <c r="R282" s="226"/>
      <c r="S282" s="226"/>
      <c r="T282" s="226"/>
      <c r="U282" s="226"/>
      <c r="V282" s="226"/>
      <c r="W282" s="24"/>
      <c r="X282" s="3"/>
    </row>
    <row r="283" spans="1:24" ht="24.95" customHeight="1" x14ac:dyDescent="0.25">
      <c r="A283" s="3"/>
      <c r="B283" s="19" t="s">
        <v>288</v>
      </c>
      <c r="C283" s="52"/>
      <c r="D283" s="20"/>
      <c r="E283" s="51"/>
      <c r="F283" s="53"/>
      <c r="G283" s="51"/>
      <c r="H283" s="29"/>
      <c r="I283" s="158">
        <f t="shared" si="8"/>
        <v>0</v>
      </c>
      <c r="J283" s="21"/>
      <c r="K283" s="158">
        <f t="shared" si="9"/>
        <v>67</v>
      </c>
      <c r="L283" s="30"/>
      <c r="M283" s="226"/>
      <c r="N283" s="226"/>
      <c r="O283" s="226"/>
      <c r="P283" s="226"/>
      <c r="Q283" s="226"/>
      <c r="R283" s="226"/>
      <c r="S283" s="226"/>
      <c r="T283" s="226"/>
      <c r="U283" s="226"/>
      <c r="V283" s="226"/>
      <c r="W283" s="24"/>
      <c r="X283" s="3"/>
    </row>
    <row r="284" spans="1:24" ht="24.95" customHeight="1" x14ac:dyDescent="0.25">
      <c r="A284" s="3"/>
      <c r="B284" s="19" t="s">
        <v>289</v>
      </c>
      <c r="C284" s="52"/>
      <c r="D284" s="20"/>
      <c r="E284" s="51"/>
      <c r="F284" s="53"/>
      <c r="G284" s="51"/>
      <c r="H284" s="29"/>
      <c r="I284" s="158">
        <f t="shared" si="8"/>
        <v>0</v>
      </c>
      <c r="J284" s="21"/>
      <c r="K284" s="158">
        <f t="shared" si="9"/>
        <v>67</v>
      </c>
      <c r="L284" s="30"/>
      <c r="M284" s="226"/>
      <c r="N284" s="226"/>
      <c r="O284" s="226"/>
      <c r="P284" s="226"/>
      <c r="Q284" s="226"/>
      <c r="R284" s="226"/>
      <c r="S284" s="226"/>
      <c r="T284" s="226"/>
      <c r="U284" s="226"/>
      <c r="V284" s="226"/>
      <c r="W284" s="24"/>
      <c r="X284" s="3"/>
    </row>
    <row r="285" spans="1:24" ht="24.95" customHeight="1" x14ac:dyDescent="0.25">
      <c r="A285" s="3"/>
      <c r="B285" s="19" t="s">
        <v>290</v>
      </c>
      <c r="C285" s="52"/>
      <c r="D285" s="20"/>
      <c r="E285" s="51"/>
      <c r="F285" s="53"/>
      <c r="G285" s="51"/>
      <c r="H285" s="29"/>
      <c r="I285" s="158">
        <f t="shared" si="8"/>
        <v>0</v>
      </c>
      <c r="J285" s="21"/>
      <c r="K285" s="158">
        <f t="shared" si="9"/>
        <v>67</v>
      </c>
      <c r="L285" s="30"/>
      <c r="M285" s="226"/>
      <c r="N285" s="226"/>
      <c r="O285" s="226"/>
      <c r="P285" s="226"/>
      <c r="Q285" s="226"/>
      <c r="R285" s="226"/>
      <c r="S285" s="226"/>
      <c r="T285" s="226"/>
      <c r="U285" s="226"/>
      <c r="V285" s="226"/>
      <c r="W285" s="24"/>
      <c r="X285" s="3"/>
    </row>
    <row r="286" spans="1:24" ht="24.95" customHeight="1" x14ac:dyDescent="0.25">
      <c r="A286" s="3"/>
      <c r="B286" s="19" t="s">
        <v>291</v>
      </c>
      <c r="C286" s="52"/>
      <c r="D286" s="20"/>
      <c r="E286" s="51"/>
      <c r="F286" s="53"/>
      <c r="G286" s="51"/>
      <c r="H286" s="29"/>
      <c r="I286" s="158">
        <f t="shared" si="8"/>
        <v>0</v>
      </c>
      <c r="J286" s="21"/>
      <c r="K286" s="158">
        <f t="shared" si="9"/>
        <v>67</v>
      </c>
      <c r="L286" s="30"/>
      <c r="M286" s="226"/>
      <c r="N286" s="226"/>
      <c r="O286" s="226"/>
      <c r="P286" s="226"/>
      <c r="Q286" s="226"/>
      <c r="R286" s="226"/>
      <c r="S286" s="226"/>
      <c r="T286" s="226"/>
      <c r="U286" s="226"/>
      <c r="V286" s="226"/>
      <c r="W286" s="24"/>
      <c r="X286" s="3"/>
    </row>
    <row r="287" spans="1:24" ht="24.95" customHeight="1" x14ac:dyDescent="0.25">
      <c r="A287" s="3"/>
      <c r="B287" s="19" t="s">
        <v>292</v>
      </c>
      <c r="C287" s="52"/>
      <c r="D287" s="20"/>
      <c r="E287" s="51"/>
      <c r="F287" s="53"/>
      <c r="G287" s="51"/>
      <c r="H287" s="29"/>
      <c r="I287" s="158">
        <f t="shared" si="8"/>
        <v>0</v>
      </c>
      <c r="J287" s="21"/>
      <c r="K287" s="158">
        <f t="shared" si="9"/>
        <v>67</v>
      </c>
      <c r="L287" s="30"/>
      <c r="M287" s="226"/>
      <c r="N287" s="226"/>
      <c r="O287" s="226"/>
      <c r="P287" s="226"/>
      <c r="Q287" s="226"/>
      <c r="R287" s="226"/>
      <c r="S287" s="226"/>
      <c r="T287" s="226"/>
      <c r="U287" s="226"/>
      <c r="V287" s="226"/>
      <c r="W287" s="24"/>
      <c r="X287" s="3"/>
    </row>
    <row r="288" spans="1:24" ht="24.95" customHeight="1" x14ac:dyDescent="0.25">
      <c r="A288" s="3"/>
      <c r="B288" s="19" t="s">
        <v>293</v>
      </c>
      <c r="C288" s="52"/>
      <c r="D288" s="20"/>
      <c r="E288" s="51"/>
      <c r="F288" s="53"/>
      <c r="G288" s="51"/>
      <c r="H288" s="29"/>
      <c r="I288" s="158">
        <f t="shared" si="8"/>
        <v>0</v>
      </c>
      <c r="J288" s="21"/>
      <c r="K288" s="158">
        <f t="shared" si="9"/>
        <v>67</v>
      </c>
      <c r="L288" s="30"/>
      <c r="M288" s="226"/>
      <c r="N288" s="226"/>
      <c r="O288" s="226"/>
      <c r="P288" s="226"/>
      <c r="Q288" s="226"/>
      <c r="R288" s="226"/>
      <c r="S288" s="226"/>
      <c r="T288" s="226"/>
      <c r="U288" s="226"/>
      <c r="V288" s="226"/>
      <c r="W288" s="24"/>
      <c r="X288" s="3"/>
    </row>
    <row r="289" spans="1:24" ht="24.95" customHeight="1" x14ac:dyDescent="0.25">
      <c r="A289" s="3"/>
      <c r="B289" s="19" t="s">
        <v>294</v>
      </c>
      <c r="C289" s="52"/>
      <c r="D289" s="20"/>
      <c r="E289" s="51"/>
      <c r="F289" s="53"/>
      <c r="G289" s="51"/>
      <c r="H289" s="29"/>
      <c r="I289" s="158">
        <f t="shared" si="8"/>
        <v>0</v>
      </c>
      <c r="J289" s="21"/>
      <c r="K289" s="158">
        <f t="shared" si="9"/>
        <v>67</v>
      </c>
      <c r="L289" s="30"/>
      <c r="M289" s="226"/>
      <c r="N289" s="226"/>
      <c r="O289" s="226"/>
      <c r="P289" s="226"/>
      <c r="Q289" s="226"/>
      <c r="R289" s="226"/>
      <c r="S289" s="226"/>
      <c r="T289" s="226"/>
      <c r="U289" s="226"/>
      <c r="V289" s="226"/>
      <c r="W289" s="24"/>
      <c r="X289" s="3"/>
    </row>
    <row r="290" spans="1:24" ht="24.95" customHeight="1" x14ac:dyDescent="0.25">
      <c r="A290" s="3"/>
      <c r="B290" s="19" t="s">
        <v>295</v>
      </c>
      <c r="C290" s="52"/>
      <c r="D290" s="20"/>
      <c r="E290" s="51"/>
      <c r="F290" s="53"/>
      <c r="G290" s="51"/>
      <c r="H290" s="29"/>
      <c r="I290" s="158">
        <f t="shared" si="8"/>
        <v>0</v>
      </c>
      <c r="J290" s="21"/>
      <c r="K290" s="158">
        <f t="shared" si="9"/>
        <v>67</v>
      </c>
      <c r="L290" s="30"/>
      <c r="M290" s="226"/>
      <c r="N290" s="226"/>
      <c r="O290" s="226"/>
      <c r="P290" s="226"/>
      <c r="Q290" s="226"/>
      <c r="R290" s="226"/>
      <c r="S290" s="226"/>
      <c r="T290" s="226"/>
      <c r="U290" s="226"/>
      <c r="V290" s="226"/>
      <c r="W290" s="24"/>
      <c r="X290" s="3"/>
    </row>
    <row r="291" spans="1:24" ht="24.95" customHeight="1" x14ac:dyDescent="0.25">
      <c r="A291" s="3"/>
      <c r="B291" s="19" t="s">
        <v>296</v>
      </c>
      <c r="C291" s="52"/>
      <c r="D291" s="20"/>
      <c r="E291" s="51"/>
      <c r="F291" s="53"/>
      <c r="G291" s="51"/>
      <c r="H291" s="29"/>
      <c r="I291" s="158">
        <f t="shared" si="8"/>
        <v>0</v>
      </c>
      <c r="J291" s="21"/>
      <c r="K291" s="158">
        <f t="shared" si="9"/>
        <v>67</v>
      </c>
      <c r="L291" s="30"/>
      <c r="M291" s="226"/>
      <c r="N291" s="226"/>
      <c r="O291" s="226"/>
      <c r="P291" s="226"/>
      <c r="Q291" s="226"/>
      <c r="R291" s="226"/>
      <c r="S291" s="226"/>
      <c r="T291" s="226"/>
      <c r="U291" s="226"/>
      <c r="V291" s="226"/>
      <c r="W291" s="24"/>
      <c r="X291" s="3"/>
    </row>
    <row r="292" spans="1:24" ht="24.95" customHeight="1" x14ac:dyDescent="0.25">
      <c r="A292" s="3"/>
      <c r="B292" s="19" t="s">
        <v>297</v>
      </c>
      <c r="C292" s="52"/>
      <c r="D292" s="20"/>
      <c r="E292" s="51"/>
      <c r="F292" s="53"/>
      <c r="G292" s="51"/>
      <c r="H292" s="29"/>
      <c r="I292" s="158">
        <f t="shared" si="8"/>
        <v>0</v>
      </c>
      <c r="J292" s="21"/>
      <c r="K292" s="158">
        <f t="shared" si="9"/>
        <v>67</v>
      </c>
      <c r="L292" s="30"/>
      <c r="M292" s="226"/>
      <c r="N292" s="226"/>
      <c r="O292" s="226"/>
      <c r="P292" s="226"/>
      <c r="Q292" s="226"/>
      <c r="R292" s="226"/>
      <c r="S292" s="226"/>
      <c r="T292" s="226"/>
      <c r="U292" s="226"/>
      <c r="V292" s="226"/>
      <c r="W292" s="24"/>
      <c r="X292" s="3"/>
    </row>
    <row r="293" spans="1:24" ht="24.95" customHeight="1" x14ac:dyDescent="0.25">
      <c r="A293" s="3"/>
      <c r="B293" s="19" t="s">
        <v>298</v>
      </c>
      <c r="C293" s="52"/>
      <c r="D293" s="20"/>
      <c r="E293" s="51"/>
      <c r="F293" s="53"/>
      <c r="G293" s="51"/>
      <c r="H293" s="29"/>
      <c r="I293" s="158">
        <f t="shared" si="8"/>
        <v>0</v>
      </c>
      <c r="J293" s="21"/>
      <c r="K293" s="158">
        <f t="shared" si="9"/>
        <v>67</v>
      </c>
      <c r="L293" s="30"/>
      <c r="M293" s="226"/>
      <c r="N293" s="226"/>
      <c r="O293" s="226"/>
      <c r="P293" s="226"/>
      <c r="Q293" s="226"/>
      <c r="R293" s="226"/>
      <c r="S293" s="226"/>
      <c r="T293" s="226"/>
      <c r="U293" s="226"/>
      <c r="V293" s="226"/>
      <c r="W293" s="24"/>
      <c r="X293" s="3"/>
    </row>
    <row r="294" spans="1:24" ht="24.95" customHeight="1" x14ac:dyDescent="0.25">
      <c r="A294" s="3"/>
      <c r="B294" s="19" t="s">
        <v>299</v>
      </c>
      <c r="C294" s="52"/>
      <c r="D294" s="20"/>
      <c r="E294" s="51"/>
      <c r="F294" s="53"/>
      <c r="G294" s="51"/>
      <c r="H294" s="29"/>
      <c r="I294" s="158">
        <f t="shared" si="8"/>
        <v>0</v>
      </c>
      <c r="J294" s="21"/>
      <c r="K294" s="158">
        <f t="shared" si="9"/>
        <v>67</v>
      </c>
      <c r="L294" s="30"/>
      <c r="M294" s="226"/>
      <c r="N294" s="226"/>
      <c r="O294" s="226"/>
      <c r="P294" s="226"/>
      <c r="Q294" s="226"/>
      <c r="R294" s="226"/>
      <c r="S294" s="226"/>
      <c r="T294" s="226"/>
      <c r="U294" s="226"/>
      <c r="V294" s="226"/>
      <c r="W294" s="24"/>
      <c r="X294" s="3"/>
    </row>
    <row r="295" spans="1:24" ht="24.95" customHeight="1" x14ac:dyDescent="0.25">
      <c r="A295" s="3"/>
      <c r="B295" s="19" t="s">
        <v>300</v>
      </c>
      <c r="C295" s="52"/>
      <c r="D295" s="20"/>
      <c r="E295" s="51"/>
      <c r="F295" s="53"/>
      <c r="G295" s="51"/>
      <c r="H295" s="29"/>
      <c r="I295" s="158">
        <f t="shared" si="8"/>
        <v>0</v>
      </c>
      <c r="J295" s="21"/>
      <c r="K295" s="158">
        <f t="shared" si="9"/>
        <v>67</v>
      </c>
      <c r="L295" s="30"/>
      <c r="M295" s="226"/>
      <c r="N295" s="226"/>
      <c r="O295" s="226"/>
      <c r="P295" s="226"/>
      <c r="Q295" s="226"/>
      <c r="R295" s="226"/>
      <c r="S295" s="226"/>
      <c r="T295" s="226"/>
      <c r="U295" s="226"/>
      <c r="V295" s="226"/>
      <c r="W295" s="24"/>
      <c r="X295" s="3"/>
    </row>
    <row r="296" spans="1:24" ht="24.95" customHeight="1" x14ac:dyDescent="0.25">
      <c r="A296" s="3"/>
      <c r="B296" s="19" t="s">
        <v>301</v>
      </c>
      <c r="C296" s="52"/>
      <c r="D296" s="20"/>
      <c r="E296" s="51"/>
      <c r="F296" s="53"/>
      <c r="G296" s="51"/>
      <c r="H296" s="29"/>
      <c r="I296" s="158">
        <f t="shared" si="8"/>
        <v>0</v>
      </c>
      <c r="J296" s="21"/>
      <c r="K296" s="158">
        <f t="shared" si="9"/>
        <v>67</v>
      </c>
      <c r="L296" s="30"/>
      <c r="M296" s="226"/>
      <c r="N296" s="226"/>
      <c r="O296" s="226"/>
      <c r="P296" s="226"/>
      <c r="Q296" s="226"/>
      <c r="R296" s="226"/>
      <c r="S296" s="226"/>
      <c r="T296" s="226"/>
      <c r="U296" s="226"/>
      <c r="V296" s="226"/>
      <c r="W296" s="24"/>
      <c r="X296" s="3"/>
    </row>
    <row r="297" spans="1:24" ht="24.95" customHeight="1" x14ac:dyDescent="0.25">
      <c r="A297" s="3"/>
      <c r="B297" s="19" t="s">
        <v>302</v>
      </c>
      <c r="C297" s="52"/>
      <c r="D297" s="20"/>
      <c r="E297" s="51"/>
      <c r="F297" s="53"/>
      <c r="G297" s="51"/>
      <c r="H297" s="29"/>
      <c r="I297" s="158">
        <f t="shared" si="8"/>
        <v>0</v>
      </c>
      <c r="J297" s="21"/>
      <c r="K297" s="158">
        <f t="shared" si="9"/>
        <v>67</v>
      </c>
      <c r="L297" s="30"/>
      <c r="M297" s="226"/>
      <c r="N297" s="226"/>
      <c r="O297" s="226"/>
      <c r="P297" s="226"/>
      <c r="Q297" s="226"/>
      <c r="R297" s="226"/>
      <c r="S297" s="226"/>
      <c r="T297" s="226"/>
      <c r="U297" s="226"/>
      <c r="V297" s="226"/>
      <c r="W297" s="24"/>
      <c r="X297" s="3"/>
    </row>
    <row r="298" spans="1:24" ht="24.95" customHeight="1" x14ac:dyDescent="0.25">
      <c r="A298" s="3"/>
      <c r="B298" s="19" t="s">
        <v>303</v>
      </c>
      <c r="C298" s="52"/>
      <c r="D298" s="20"/>
      <c r="E298" s="51"/>
      <c r="F298" s="53"/>
      <c r="G298" s="51"/>
      <c r="H298" s="29"/>
      <c r="I298" s="158">
        <f t="shared" si="8"/>
        <v>0</v>
      </c>
      <c r="J298" s="21"/>
      <c r="K298" s="158">
        <f t="shared" si="9"/>
        <v>67</v>
      </c>
      <c r="L298" s="30"/>
      <c r="M298" s="226"/>
      <c r="N298" s="226"/>
      <c r="O298" s="226"/>
      <c r="P298" s="226"/>
      <c r="Q298" s="226"/>
      <c r="R298" s="226"/>
      <c r="S298" s="226"/>
      <c r="T298" s="226"/>
      <c r="U298" s="226"/>
      <c r="V298" s="226"/>
      <c r="W298" s="24"/>
      <c r="X298" s="3"/>
    </row>
    <row r="299" spans="1:24" ht="24.95" customHeight="1" x14ac:dyDescent="0.25">
      <c r="A299" s="3"/>
      <c r="B299" s="19" t="s">
        <v>304</v>
      </c>
      <c r="C299" s="52"/>
      <c r="D299" s="20"/>
      <c r="E299" s="51"/>
      <c r="F299" s="53"/>
      <c r="G299" s="51"/>
      <c r="H299" s="29"/>
      <c r="I299" s="158">
        <f t="shared" si="8"/>
        <v>0</v>
      </c>
      <c r="J299" s="21"/>
      <c r="K299" s="158">
        <f t="shared" si="9"/>
        <v>67</v>
      </c>
      <c r="L299" s="30"/>
      <c r="M299" s="226"/>
      <c r="N299" s="226"/>
      <c r="O299" s="226"/>
      <c r="P299" s="226"/>
      <c r="Q299" s="226"/>
      <c r="R299" s="226"/>
      <c r="S299" s="226"/>
      <c r="T299" s="226"/>
      <c r="U299" s="226"/>
      <c r="V299" s="226"/>
      <c r="W299" s="24"/>
      <c r="X299" s="3"/>
    </row>
    <row r="300" spans="1:24" ht="24.95" customHeight="1" x14ac:dyDescent="0.25">
      <c r="A300" s="3"/>
      <c r="B300" s="19" t="s">
        <v>305</v>
      </c>
      <c r="C300" s="52"/>
      <c r="D300" s="20"/>
      <c r="E300" s="51"/>
      <c r="F300" s="53"/>
      <c r="G300" s="51"/>
      <c r="H300" s="29"/>
      <c r="I300" s="158">
        <f t="shared" si="8"/>
        <v>0</v>
      </c>
      <c r="J300" s="21"/>
      <c r="K300" s="158">
        <f t="shared" si="9"/>
        <v>67</v>
      </c>
      <c r="L300" s="30"/>
      <c r="M300" s="226"/>
      <c r="N300" s="226"/>
      <c r="O300" s="226"/>
      <c r="P300" s="226"/>
      <c r="Q300" s="226"/>
      <c r="R300" s="226"/>
      <c r="S300" s="226"/>
      <c r="T300" s="226"/>
      <c r="U300" s="226"/>
      <c r="V300" s="226"/>
      <c r="W300" s="24"/>
      <c r="X300" s="3"/>
    </row>
    <row r="301" spans="1:24" ht="24.95" customHeight="1" x14ac:dyDescent="0.25">
      <c r="A301" s="3"/>
      <c r="B301" s="19" t="s">
        <v>306</v>
      </c>
      <c r="C301" s="52"/>
      <c r="D301" s="20"/>
      <c r="E301" s="51"/>
      <c r="F301" s="53"/>
      <c r="G301" s="51"/>
      <c r="H301" s="29"/>
      <c r="I301" s="158">
        <f t="shared" si="8"/>
        <v>0</v>
      </c>
      <c r="J301" s="21"/>
      <c r="K301" s="158">
        <f t="shared" si="9"/>
        <v>67</v>
      </c>
      <c r="L301" s="30"/>
      <c r="M301" s="226"/>
      <c r="N301" s="226"/>
      <c r="O301" s="226"/>
      <c r="P301" s="226"/>
      <c r="Q301" s="226"/>
      <c r="R301" s="226"/>
      <c r="S301" s="226"/>
      <c r="T301" s="226"/>
      <c r="U301" s="226"/>
      <c r="V301" s="226"/>
      <c r="W301" s="24"/>
      <c r="X301" s="3"/>
    </row>
    <row r="302" spans="1:24" ht="24.95" customHeight="1" x14ac:dyDescent="0.25">
      <c r="A302" s="3"/>
      <c r="B302" s="19" t="s">
        <v>307</v>
      </c>
      <c r="C302" s="52"/>
      <c r="D302" s="20"/>
      <c r="E302" s="51"/>
      <c r="F302" s="53"/>
      <c r="G302" s="51"/>
      <c r="H302" s="29"/>
      <c r="I302" s="158">
        <f t="shared" si="8"/>
        <v>0</v>
      </c>
      <c r="J302" s="21"/>
      <c r="K302" s="158">
        <f t="shared" si="9"/>
        <v>67</v>
      </c>
      <c r="L302" s="30"/>
      <c r="M302" s="226"/>
      <c r="N302" s="226"/>
      <c r="O302" s="226"/>
      <c r="P302" s="226"/>
      <c r="Q302" s="226"/>
      <c r="R302" s="226"/>
      <c r="S302" s="226"/>
      <c r="T302" s="226"/>
      <c r="U302" s="226"/>
      <c r="V302" s="226"/>
      <c r="W302" s="24"/>
      <c r="X302" s="3"/>
    </row>
    <row r="303" spans="1:24" ht="24.95" customHeight="1" x14ac:dyDescent="0.25">
      <c r="A303" s="3"/>
      <c r="B303" s="19" t="s">
        <v>308</v>
      </c>
      <c r="C303" s="52"/>
      <c r="D303" s="20"/>
      <c r="E303" s="51"/>
      <c r="F303" s="53"/>
      <c r="G303" s="51"/>
      <c r="H303" s="29"/>
      <c r="I303" s="158">
        <f t="shared" si="8"/>
        <v>0</v>
      </c>
      <c r="J303" s="21"/>
      <c r="K303" s="158">
        <f t="shared" si="9"/>
        <v>67</v>
      </c>
      <c r="L303" s="30"/>
      <c r="M303" s="226"/>
      <c r="N303" s="226"/>
      <c r="O303" s="226"/>
      <c r="P303" s="226"/>
      <c r="Q303" s="226"/>
      <c r="R303" s="226"/>
      <c r="S303" s="226"/>
      <c r="T303" s="226"/>
      <c r="U303" s="226"/>
      <c r="V303" s="226"/>
      <c r="W303" s="24"/>
      <c r="X303" s="3"/>
    </row>
    <row r="304" spans="1:24" ht="24.95" customHeight="1" x14ac:dyDescent="0.25">
      <c r="A304" s="3"/>
      <c r="B304" s="19" t="s">
        <v>309</v>
      </c>
      <c r="C304" s="52"/>
      <c r="D304" s="20"/>
      <c r="E304" s="51"/>
      <c r="F304" s="53"/>
      <c r="G304" s="51"/>
      <c r="H304" s="29"/>
      <c r="I304" s="158">
        <f t="shared" si="8"/>
        <v>0</v>
      </c>
      <c r="J304" s="21"/>
      <c r="K304" s="158">
        <f t="shared" si="9"/>
        <v>67</v>
      </c>
      <c r="L304" s="30"/>
      <c r="M304" s="226"/>
      <c r="N304" s="226"/>
      <c r="O304" s="226"/>
      <c r="P304" s="226"/>
      <c r="Q304" s="226"/>
      <c r="R304" s="226"/>
      <c r="S304" s="226"/>
      <c r="T304" s="226"/>
      <c r="U304" s="226"/>
      <c r="V304" s="226"/>
      <c r="W304" s="24"/>
      <c r="X304" s="3"/>
    </row>
    <row r="305" spans="1:24" ht="24.95" customHeight="1" x14ac:dyDescent="0.25">
      <c r="A305" s="3"/>
      <c r="B305" s="19" t="s">
        <v>310</v>
      </c>
      <c r="C305" s="52"/>
      <c r="D305" s="20"/>
      <c r="E305" s="51"/>
      <c r="F305" s="53"/>
      <c r="G305" s="51"/>
      <c r="H305" s="29"/>
      <c r="I305" s="158">
        <f t="shared" si="8"/>
        <v>0</v>
      </c>
      <c r="J305" s="21"/>
      <c r="K305" s="158">
        <f t="shared" si="9"/>
        <v>67</v>
      </c>
      <c r="L305" s="30"/>
      <c r="M305" s="226"/>
      <c r="N305" s="226"/>
      <c r="O305" s="226"/>
      <c r="P305" s="226"/>
      <c r="Q305" s="226"/>
      <c r="R305" s="226"/>
      <c r="S305" s="226"/>
      <c r="T305" s="226"/>
      <c r="U305" s="226"/>
      <c r="V305" s="226"/>
      <c r="W305" s="24"/>
      <c r="X305" s="3"/>
    </row>
    <row r="306" spans="1:24" ht="24.95" customHeight="1" x14ac:dyDescent="0.25">
      <c r="A306" s="3"/>
      <c r="B306" s="19" t="s">
        <v>311</v>
      </c>
      <c r="C306" s="52"/>
      <c r="D306" s="20"/>
      <c r="E306" s="51"/>
      <c r="F306" s="53"/>
      <c r="G306" s="51"/>
      <c r="H306" s="29"/>
      <c r="I306" s="158">
        <f t="shared" si="8"/>
        <v>0</v>
      </c>
      <c r="J306" s="21"/>
      <c r="K306" s="158">
        <f t="shared" si="9"/>
        <v>67</v>
      </c>
      <c r="L306" s="30"/>
      <c r="M306" s="226"/>
      <c r="N306" s="226"/>
      <c r="O306" s="226"/>
      <c r="P306" s="226"/>
      <c r="Q306" s="226"/>
      <c r="R306" s="226"/>
      <c r="S306" s="226"/>
      <c r="T306" s="226"/>
      <c r="U306" s="226"/>
      <c r="V306" s="226"/>
      <c r="W306" s="24"/>
      <c r="X306" s="3"/>
    </row>
    <row r="307" spans="1:24" ht="24.95" customHeight="1" x14ac:dyDescent="0.25">
      <c r="A307" s="3"/>
      <c r="B307" s="19" t="s">
        <v>312</v>
      </c>
      <c r="C307" s="52"/>
      <c r="D307" s="20"/>
      <c r="E307" s="51"/>
      <c r="F307" s="53"/>
      <c r="G307" s="51"/>
      <c r="H307" s="29"/>
      <c r="I307" s="158">
        <f t="shared" si="8"/>
        <v>0</v>
      </c>
      <c r="J307" s="21"/>
      <c r="K307" s="158">
        <f t="shared" si="9"/>
        <v>67</v>
      </c>
      <c r="L307" s="30"/>
      <c r="M307" s="226"/>
      <c r="N307" s="226"/>
      <c r="O307" s="226"/>
      <c r="P307" s="226"/>
      <c r="Q307" s="226"/>
      <c r="R307" s="226"/>
      <c r="S307" s="226"/>
      <c r="T307" s="226"/>
      <c r="U307" s="226"/>
      <c r="V307" s="226"/>
      <c r="W307" s="24"/>
      <c r="X307" s="3"/>
    </row>
    <row r="308" spans="1:24" ht="24.95" customHeight="1" x14ac:dyDescent="0.25">
      <c r="A308" s="3"/>
      <c r="B308" s="19" t="s">
        <v>313</v>
      </c>
      <c r="C308" s="52"/>
      <c r="D308" s="20"/>
      <c r="E308" s="51"/>
      <c r="F308" s="53"/>
      <c r="G308" s="51"/>
      <c r="H308" s="29"/>
      <c r="I308" s="158">
        <f t="shared" si="8"/>
        <v>0</v>
      </c>
      <c r="J308" s="21"/>
      <c r="K308" s="158">
        <f t="shared" si="9"/>
        <v>67</v>
      </c>
      <c r="L308" s="30"/>
      <c r="M308" s="226"/>
      <c r="N308" s="226"/>
      <c r="O308" s="226"/>
      <c r="P308" s="226"/>
      <c r="Q308" s="226"/>
      <c r="R308" s="226"/>
      <c r="S308" s="226"/>
      <c r="T308" s="226"/>
      <c r="U308" s="226"/>
      <c r="V308" s="226"/>
      <c r="W308" s="24"/>
      <c r="X308" s="3"/>
    </row>
    <row r="309" spans="1:24" ht="24.95" customHeight="1" x14ac:dyDescent="0.25">
      <c r="A309" s="3"/>
      <c r="B309" s="19" t="s">
        <v>314</v>
      </c>
      <c r="C309" s="52"/>
      <c r="D309" s="20"/>
      <c r="E309" s="51"/>
      <c r="F309" s="53"/>
      <c r="G309" s="51"/>
      <c r="H309" s="29"/>
      <c r="I309" s="158">
        <f t="shared" si="8"/>
        <v>0</v>
      </c>
      <c r="J309" s="21"/>
      <c r="K309" s="158">
        <f t="shared" si="9"/>
        <v>67</v>
      </c>
      <c r="L309" s="30"/>
      <c r="M309" s="226"/>
      <c r="N309" s="226"/>
      <c r="O309" s="226"/>
      <c r="P309" s="226"/>
      <c r="Q309" s="226"/>
      <c r="R309" s="226"/>
      <c r="S309" s="226"/>
      <c r="T309" s="226"/>
      <c r="U309" s="226"/>
      <c r="V309" s="226"/>
      <c r="W309" s="24"/>
      <c r="X309" s="3"/>
    </row>
    <row r="310" spans="1:24" ht="24.95" customHeight="1" x14ac:dyDescent="0.25">
      <c r="A310" s="3"/>
      <c r="B310" s="19" t="s">
        <v>315</v>
      </c>
      <c r="C310" s="52"/>
      <c r="D310" s="20"/>
      <c r="E310" s="51"/>
      <c r="F310" s="53"/>
      <c r="G310" s="51"/>
      <c r="H310" s="29"/>
      <c r="I310" s="158">
        <f t="shared" si="8"/>
        <v>0</v>
      </c>
      <c r="J310" s="21"/>
      <c r="K310" s="158">
        <f t="shared" si="9"/>
        <v>67</v>
      </c>
      <c r="L310" s="30"/>
      <c r="M310" s="226"/>
      <c r="N310" s="226"/>
      <c r="O310" s="226"/>
      <c r="P310" s="226"/>
      <c r="Q310" s="226"/>
      <c r="R310" s="226"/>
      <c r="S310" s="226"/>
      <c r="T310" s="226"/>
      <c r="U310" s="226"/>
      <c r="V310" s="226"/>
      <c r="W310" s="24"/>
      <c r="X310" s="3"/>
    </row>
    <row r="311" spans="1:24" ht="24.95" customHeight="1" x14ac:dyDescent="0.25">
      <c r="A311" s="3"/>
      <c r="B311" s="19" t="s">
        <v>316</v>
      </c>
      <c r="C311" s="52"/>
      <c r="D311" s="20"/>
      <c r="E311" s="51"/>
      <c r="F311" s="53"/>
      <c r="G311" s="51"/>
      <c r="H311" s="29"/>
      <c r="I311" s="158">
        <f t="shared" si="8"/>
        <v>0</v>
      </c>
      <c r="J311" s="21"/>
      <c r="K311" s="158">
        <f t="shared" si="9"/>
        <v>67</v>
      </c>
      <c r="L311" s="30"/>
      <c r="M311" s="226"/>
      <c r="N311" s="226"/>
      <c r="O311" s="226"/>
      <c r="P311" s="226"/>
      <c r="Q311" s="226"/>
      <c r="R311" s="226"/>
      <c r="S311" s="226"/>
      <c r="T311" s="226"/>
      <c r="U311" s="226"/>
      <c r="V311" s="226"/>
      <c r="W311" s="24"/>
      <c r="X311" s="3"/>
    </row>
    <row r="312" spans="1:24" ht="24.95" customHeight="1" x14ac:dyDescent="0.25">
      <c r="A312" s="3"/>
      <c r="B312" s="19" t="s">
        <v>317</v>
      </c>
      <c r="C312" s="52"/>
      <c r="D312" s="20"/>
      <c r="E312" s="51"/>
      <c r="F312" s="53"/>
      <c r="G312" s="51"/>
      <c r="H312" s="29"/>
      <c r="I312" s="158">
        <f t="shared" si="8"/>
        <v>0</v>
      </c>
      <c r="J312" s="21"/>
      <c r="K312" s="158">
        <f t="shared" si="9"/>
        <v>67</v>
      </c>
      <c r="L312" s="30"/>
      <c r="M312" s="226"/>
      <c r="N312" s="226"/>
      <c r="O312" s="226"/>
      <c r="P312" s="226"/>
      <c r="Q312" s="226"/>
      <c r="R312" s="226"/>
      <c r="S312" s="226"/>
      <c r="T312" s="226"/>
      <c r="U312" s="226"/>
      <c r="V312" s="226"/>
      <c r="W312" s="24"/>
      <c r="X312" s="3"/>
    </row>
    <row r="313" spans="1:24" ht="24.95" customHeight="1" x14ac:dyDescent="0.25">
      <c r="A313" s="3"/>
      <c r="B313" s="19" t="s">
        <v>318</v>
      </c>
      <c r="C313" s="52"/>
      <c r="D313" s="20"/>
      <c r="E313" s="51"/>
      <c r="F313" s="53"/>
      <c r="G313" s="51"/>
      <c r="H313" s="29"/>
      <c r="I313" s="158">
        <f t="shared" si="8"/>
        <v>0</v>
      </c>
      <c r="J313" s="21"/>
      <c r="K313" s="158">
        <f t="shared" si="9"/>
        <v>67</v>
      </c>
      <c r="L313" s="30"/>
      <c r="M313" s="226"/>
      <c r="N313" s="226"/>
      <c r="O313" s="226"/>
      <c r="P313" s="226"/>
      <c r="Q313" s="226"/>
      <c r="R313" s="226"/>
      <c r="S313" s="226"/>
      <c r="T313" s="226"/>
      <c r="U313" s="226"/>
      <c r="V313" s="226"/>
      <c r="W313" s="24"/>
      <c r="X313" s="3"/>
    </row>
    <row r="314" spans="1:24" ht="24.95" customHeight="1" x14ac:dyDescent="0.25">
      <c r="A314" s="3"/>
      <c r="B314" s="19" t="s">
        <v>319</v>
      </c>
      <c r="C314" s="52"/>
      <c r="D314" s="20"/>
      <c r="E314" s="51"/>
      <c r="F314" s="53"/>
      <c r="G314" s="51"/>
      <c r="H314" s="29"/>
      <c r="I314" s="158">
        <f t="shared" si="8"/>
        <v>0</v>
      </c>
      <c r="J314" s="21"/>
      <c r="K314" s="158">
        <f t="shared" si="9"/>
        <v>67</v>
      </c>
      <c r="L314" s="30"/>
      <c r="M314" s="226"/>
      <c r="N314" s="226"/>
      <c r="O314" s="226"/>
      <c r="P314" s="226"/>
      <c r="Q314" s="226"/>
      <c r="R314" s="226"/>
      <c r="S314" s="226"/>
      <c r="T314" s="226"/>
      <c r="U314" s="226"/>
      <c r="V314" s="226"/>
      <c r="W314" s="24"/>
      <c r="X314" s="3"/>
    </row>
    <row r="315" spans="1:24" ht="24.95" customHeight="1" x14ac:dyDescent="0.25">
      <c r="A315" s="3"/>
      <c r="B315" s="19" t="s">
        <v>320</v>
      </c>
      <c r="C315" s="52"/>
      <c r="D315" s="20"/>
      <c r="E315" s="51"/>
      <c r="F315" s="53"/>
      <c r="G315" s="51"/>
      <c r="H315" s="29"/>
      <c r="I315" s="158">
        <f t="shared" si="8"/>
        <v>0</v>
      </c>
      <c r="J315" s="21"/>
      <c r="K315" s="158">
        <f t="shared" si="9"/>
        <v>67</v>
      </c>
      <c r="L315" s="30"/>
      <c r="M315" s="226"/>
      <c r="N315" s="226"/>
      <c r="O315" s="226"/>
      <c r="P315" s="226"/>
      <c r="Q315" s="226"/>
      <c r="R315" s="226"/>
      <c r="S315" s="226"/>
      <c r="T315" s="226"/>
      <c r="U315" s="226"/>
      <c r="V315" s="226"/>
      <c r="W315" s="24"/>
      <c r="X315" s="3"/>
    </row>
    <row r="316" spans="1:24" ht="24.95" customHeight="1" x14ac:dyDescent="0.25">
      <c r="A316" s="3"/>
      <c r="B316" s="19" t="s">
        <v>321</v>
      </c>
      <c r="C316" s="52"/>
      <c r="D316" s="20"/>
      <c r="E316" s="51"/>
      <c r="F316" s="53"/>
      <c r="G316" s="51"/>
      <c r="H316" s="29"/>
      <c r="I316" s="158">
        <f t="shared" si="8"/>
        <v>0</v>
      </c>
      <c r="J316" s="21"/>
      <c r="K316" s="158">
        <f t="shared" si="9"/>
        <v>67</v>
      </c>
      <c r="L316" s="30"/>
      <c r="M316" s="226"/>
      <c r="N316" s="226"/>
      <c r="O316" s="226"/>
      <c r="P316" s="226"/>
      <c r="Q316" s="226"/>
      <c r="R316" s="226"/>
      <c r="S316" s="226"/>
      <c r="T316" s="226"/>
      <c r="U316" s="226"/>
      <c r="V316" s="226"/>
      <c r="W316" s="24"/>
      <c r="X316" s="3"/>
    </row>
    <row r="317" spans="1:24" ht="24.95" customHeight="1" x14ac:dyDescent="0.25">
      <c r="A317" s="3"/>
      <c r="B317" s="19" t="s">
        <v>322</v>
      </c>
      <c r="C317" s="52"/>
      <c r="D317" s="20"/>
      <c r="E317" s="51"/>
      <c r="F317" s="53"/>
      <c r="G317" s="51"/>
      <c r="H317" s="29"/>
      <c r="I317" s="158">
        <f t="shared" si="8"/>
        <v>0</v>
      </c>
      <c r="J317" s="21"/>
      <c r="K317" s="158">
        <f t="shared" si="9"/>
        <v>67</v>
      </c>
      <c r="L317" s="30"/>
      <c r="M317" s="226"/>
      <c r="N317" s="226"/>
      <c r="O317" s="226"/>
      <c r="P317" s="226"/>
      <c r="Q317" s="226"/>
      <c r="R317" s="226"/>
      <c r="S317" s="226"/>
      <c r="T317" s="226"/>
      <c r="U317" s="226"/>
      <c r="V317" s="226"/>
      <c r="W317" s="24"/>
      <c r="X317" s="3"/>
    </row>
    <row r="318" spans="1:24" ht="24.95" customHeight="1" x14ac:dyDescent="0.25">
      <c r="A318" s="3"/>
      <c r="B318" s="19" t="s">
        <v>323</v>
      </c>
      <c r="C318" s="52"/>
      <c r="D318" s="20"/>
      <c r="E318" s="51"/>
      <c r="F318" s="53"/>
      <c r="G318" s="51"/>
      <c r="H318" s="29"/>
      <c r="I318" s="158">
        <f t="shared" si="8"/>
        <v>0</v>
      </c>
      <c r="J318" s="21"/>
      <c r="K318" s="158">
        <f t="shared" si="9"/>
        <v>67</v>
      </c>
      <c r="L318" s="30"/>
      <c r="M318" s="226"/>
      <c r="N318" s="226"/>
      <c r="O318" s="226"/>
      <c r="P318" s="226"/>
      <c r="Q318" s="226"/>
      <c r="R318" s="226"/>
      <c r="S318" s="226"/>
      <c r="T318" s="226"/>
      <c r="U318" s="226"/>
      <c r="V318" s="226"/>
      <c r="W318" s="24"/>
      <c r="X318" s="3"/>
    </row>
    <row r="319" spans="1:24" ht="24.95" customHeight="1" x14ac:dyDescent="0.25">
      <c r="A319" s="3"/>
      <c r="B319" s="19" t="s">
        <v>324</v>
      </c>
      <c r="C319" s="52"/>
      <c r="D319" s="20"/>
      <c r="E319" s="51"/>
      <c r="F319" s="53"/>
      <c r="G319" s="51"/>
      <c r="H319" s="29"/>
      <c r="I319" s="158">
        <f t="shared" si="8"/>
        <v>0</v>
      </c>
      <c r="J319" s="21"/>
      <c r="K319" s="158">
        <f t="shared" si="9"/>
        <v>67</v>
      </c>
      <c r="L319" s="30"/>
      <c r="M319" s="226"/>
      <c r="N319" s="226"/>
      <c r="O319" s="226"/>
      <c r="P319" s="226"/>
      <c r="Q319" s="226"/>
      <c r="R319" s="226"/>
      <c r="S319" s="226"/>
      <c r="T319" s="226"/>
      <c r="U319" s="226"/>
      <c r="V319" s="226"/>
      <c r="W319" s="24"/>
      <c r="X319" s="3"/>
    </row>
    <row r="320" spans="1:24" ht="24.95" customHeight="1" x14ac:dyDescent="0.25">
      <c r="A320" s="3"/>
      <c r="B320" s="19" t="s">
        <v>325</v>
      </c>
      <c r="C320" s="52"/>
      <c r="D320" s="20"/>
      <c r="E320" s="51"/>
      <c r="F320" s="53"/>
      <c r="G320" s="51"/>
      <c r="H320" s="29"/>
      <c r="I320" s="158">
        <f t="shared" si="8"/>
        <v>0</v>
      </c>
      <c r="J320" s="21"/>
      <c r="K320" s="158">
        <f t="shared" si="9"/>
        <v>67</v>
      </c>
      <c r="L320" s="30"/>
      <c r="M320" s="226"/>
      <c r="N320" s="226"/>
      <c r="O320" s="226"/>
      <c r="P320" s="226"/>
      <c r="Q320" s="226"/>
      <c r="R320" s="226"/>
      <c r="S320" s="226"/>
      <c r="T320" s="226"/>
      <c r="U320" s="226"/>
      <c r="V320" s="226"/>
      <c r="W320" s="24"/>
      <c r="X320" s="3"/>
    </row>
    <row r="321" spans="1:24" ht="24.95" customHeight="1" x14ac:dyDescent="0.25">
      <c r="A321" s="3"/>
      <c r="B321" s="19" t="s">
        <v>326</v>
      </c>
      <c r="C321" s="52"/>
      <c r="D321" s="20"/>
      <c r="E321" s="51"/>
      <c r="F321" s="53"/>
      <c r="G321" s="51"/>
      <c r="H321" s="29"/>
      <c r="I321" s="158">
        <f t="shared" si="8"/>
        <v>0</v>
      </c>
      <c r="J321" s="21"/>
      <c r="K321" s="158">
        <f t="shared" si="9"/>
        <v>67</v>
      </c>
      <c r="L321" s="30"/>
      <c r="M321" s="226"/>
      <c r="N321" s="226"/>
      <c r="O321" s="226"/>
      <c r="P321" s="226"/>
      <c r="Q321" s="226"/>
      <c r="R321" s="226"/>
      <c r="S321" s="226"/>
      <c r="T321" s="226"/>
      <c r="U321" s="226"/>
      <c r="V321" s="226"/>
      <c r="W321" s="24"/>
      <c r="X321" s="3"/>
    </row>
    <row r="322" spans="1:24" ht="24.95" customHeight="1" x14ac:dyDescent="0.25">
      <c r="A322" s="3"/>
      <c r="B322" s="19" t="s">
        <v>327</v>
      </c>
      <c r="C322" s="52"/>
      <c r="D322" s="20"/>
      <c r="E322" s="51"/>
      <c r="F322" s="53"/>
      <c r="G322" s="51"/>
      <c r="H322" s="29"/>
      <c r="I322" s="158">
        <f t="shared" si="8"/>
        <v>0</v>
      </c>
      <c r="J322" s="21"/>
      <c r="K322" s="158">
        <f t="shared" si="9"/>
        <v>67</v>
      </c>
      <c r="L322" s="30"/>
      <c r="M322" s="226"/>
      <c r="N322" s="226"/>
      <c r="O322" s="226"/>
      <c r="P322" s="226"/>
      <c r="Q322" s="226"/>
      <c r="R322" s="226"/>
      <c r="S322" s="226"/>
      <c r="T322" s="226"/>
      <c r="U322" s="226"/>
      <c r="V322" s="226"/>
      <c r="W322" s="24"/>
      <c r="X322" s="3"/>
    </row>
    <row r="323" spans="1:24" ht="24.95" customHeight="1" x14ac:dyDescent="0.25">
      <c r="A323" s="3"/>
      <c r="B323" s="19" t="s">
        <v>328</v>
      </c>
      <c r="C323" s="52"/>
      <c r="D323" s="20"/>
      <c r="E323" s="51"/>
      <c r="F323" s="53"/>
      <c r="G323" s="51"/>
      <c r="H323" s="29"/>
      <c r="I323" s="158">
        <f t="shared" si="8"/>
        <v>0</v>
      </c>
      <c r="J323" s="21"/>
      <c r="K323" s="158">
        <f t="shared" si="9"/>
        <v>67</v>
      </c>
      <c r="L323" s="30"/>
      <c r="M323" s="226"/>
      <c r="N323" s="226"/>
      <c r="O323" s="226"/>
      <c r="P323" s="226"/>
      <c r="Q323" s="226"/>
      <c r="R323" s="226"/>
      <c r="S323" s="226"/>
      <c r="T323" s="226"/>
      <c r="U323" s="226"/>
      <c r="V323" s="226"/>
      <c r="W323" s="24"/>
      <c r="X323" s="3"/>
    </row>
    <row r="324" spans="1:24" ht="24.95" customHeight="1" x14ac:dyDescent="0.25">
      <c r="A324" s="3"/>
      <c r="B324" s="19" t="s">
        <v>329</v>
      </c>
      <c r="C324" s="52"/>
      <c r="D324" s="20"/>
      <c r="E324" s="51"/>
      <c r="F324" s="53"/>
      <c r="G324" s="51"/>
      <c r="H324" s="29"/>
      <c r="I324" s="158">
        <f t="shared" si="8"/>
        <v>0</v>
      </c>
      <c r="J324" s="21"/>
      <c r="K324" s="158">
        <f t="shared" si="9"/>
        <v>67</v>
      </c>
      <c r="L324" s="30"/>
      <c r="M324" s="226"/>
      <c r="N324" s="226"/>
      <c r="O324" s="226"/>
      <c r="P324" s="226"/>
      <c r="Q324" s="226"/>
      <c r="R324" s="226"/>
      <c r="S324" s="226"/>
      <c r="T324" s="226"/>
      <c r="U324" s="226"/>
      <c r="V324" s="226"/>
      <c r="W324" s="24"/>
      <c r="X324" s="3"/>
    </row>
    <row r="325" spans="1:24" ht="24.95" customHeight="1" x14ac:dyDescent="0.25">
      <c r="A325" s="3"/>
      <c r="B325" s="19" t="s">
        <v>330</v>
      </c>
      <c r="C325" s="52"/>
      <c r="D325" s="20"/>
      <c r="E325" s="51"/>
      <c r="F325" s="53"/>
      <c r="G325" s="51"/>
      <c r="H325" s="29"/>
      <c r="I325" s="158">
        <f t="shared" si="8"/>
        <v>0</v>
      </c>
      <c r="J325" s="21"/>
      <c r="K325" s="158">
        <f t="shared" si="9"/>
        <v>67</v>
      </c>
      <c r="L325" s="30"/>
      <c r="M325" s="226"/>
      <c r="N325" s="226"/>
      <c r="O325" s="226"/>
      <c r="P325" s="226"/>
      <c r="Q325" s="226"/>
      <c r="R325" s="226"/>
      <c r="S325" s="226"/>
      <c r="T325" s="226"/>
      <c r="U325" s="226"/>
      <c r="V325" s="226"/>
      <c r="W325" s="24"/>
      <c r="X325" s="3"/>
    </row>
    <row r="326" spans="1:24" ht="24.95" customHeight="1" x14ac:dyDescent="0.25">
      <c r="A326" s="3"/>
      <c r="B326" s="19" t="s">
        <v>331</v>
      </c>
      <c r="C326" s="52"/>
      <c r="D326" s="20"/>
      <c r="E326" s="51"/>
      <c r="F326" s="53"/>
      <c r="G326" s="51"/>
      <c r="H326" s="29"/>
      <c r="I326" s="158">
        <f t="shared" si="8"/>
        <v>0</v>
      </c>
      <c r="J326" s="21"/>
      <c r="K326" s="158">
        <f t="shared" si="9"/>
        <v>67</v>
      </c>
      <c r="L326" s="30"/>
      <c r="M326" s="226"/>
      <c r="N326" s="226"/>
      <c r="O326" s="226"/>
      <c r="P326" s="226"/>
      <c r="Q326" s="226"/>
      <c r="R326" s="226"/>
      <c r="S326" s="226"/>
      <c r="T326" s="226"/>
      <c r="U326" s="226"/>
      <c r="V326" s="226"/>
      <c r="W326" s="24"/>
      <c r="X326" s="3"/>
    </row>
    <row r="327" spans="1:24" ht="24.95" customHeight="1" x14ac:dyDescent="0.25">
      <c r="A327" s="3"/>
      <c r="B327" s="19" t="s">
        <v>332</v>
      </c>
      <c r="C327" s="52"/>
      <c r="D327" s="20"/>
      <c r="E327" s="51"/>
      <c r="F327" s="53"/>
      <c r="G327" s="51"/>
      <c r="H327" s="29"/>
      <c r="I327" s="158">
        <f t="shared" si="8"/>
        <v>0</v>
      </c>
      <c r="J327" s="21"/>
      <c r="K327" s="158">
        <f t="shared" si="9"/>
        <v>67</v>
      </c>
      <c r="L327" s="30"/>
      <c r="M327" s="226"/>
      <c r="N327" s="226"/>
      <c r="O327" s="226"/>
      <c r="P327" s="226"/>
      <c r="Q327" s="226"/>
      <c r="R327" s="226"/>
      <c r="S327" s="226"/>
      <c r="T327" s="226"/>
      <c r="U327" s="226"/>
      <c r="V327" s="226"/>
      <c r="W327" s="24"/>
      <c r="X327" s="3"/>
    </row>
    <row r="328" spans="1:24" ht="24.95" customHeight="1" x14ac:dyDescent="0.25">
      <c r="A328" s="3"/>
      <c r="B328" s="19" t="s">
        <v>333</v>
      </c>
      <c r="C328" s="52"/>
      <c r="D328" s="20"/>
      <c r="E328" s="51"/>
      <c r="F328" s="53"/>
      <c r="G328" s="51"/>
      <c r="H328" s="29"/>
      <c r="I328" s="158">
        <f t="shared" ref="I328:I372" si="10">G327-E328</f>
        <v>0</v>
      </c>
      <c r="J328" s="21"/>
      <c r="K328" s="158">
        <f t="shared" ref="K328:K372" si="11">K327</f>
        <v>67</v>
      </c>
      <c r="L328" s="30"/>
      <c r="M328" s="226"/>
      <c r="N328" s="226"/>
      <c r="O328" s="226"/>
      <c r="P328" s="226"/>
      <c r="Q328" s="226"/>
      <c r="R328" s="226"/>
      <c r="S328" s="226"/>
      <c r="T328" s="226"/>
      <c r="U328" s="226"/>
      <c r="V328" s="226"/>
      <c r="W328" s="24"/>
      <c r="X328" s="3"/>
    </row>
    <row r="329" spans="1:24" ht="24.95" customHeight="1" x14ac:dyDescent="0.25">
      <c r="A329" s="3"/>
      <c r="B329" s="19" t="s">
        <v>334</v>
      </c>
      <c r="C329" s="52"/>
      <c r="D329" s="20"/>
      <c r="E329" s="51"/>
      <c r="F329" s="53"/>
      <c r="G329" s="51"/>
      <c r="H329" s="29"/>
      <c r="I329" s="158">
        <f t="shared" si="10"/>
        <v>0</v>
      </c>
      <c r="J329" s="21"/>
      <c r="K329" s="158">
        <f t="shared" si="11"/>
        <v>67</v>
      </c>
      <c r="L329" s="30"/>
      <c r="M329" s="226"/>
      <c r="N329" s="226"/>
      <c r="O329" s="226"/>
      <c r="P329" s="226"/>
      <c r="Q329" s="226"/>
      <c r="R329" s="226"/>
      <c r="S329" s="226"/>
      <c r="T329" s="226"/>
      <c r="U329" s="226"/>
      <c r="V329" s="226"/>
      <c r="W329" s="24"/>
      <c r="X329" s="3"/>
    </row>
    <row r="330" spans="1:24" ht="24.95" customHeight="1" x14ac:dyDescent="0.25">
      <c r="A330" s="3"/>
      <c r="B330" s="19" t="s">
        <v>335</v>
      </c>
      <c r="C330" s="52"/>
      <c r="D330" s="20"/>
      <c r="E330" s="51"/>
      <c r="F330" s="53"/>
      <c r="G330" s="51"/>
      <c r="H330" s="29"/>
      <c r="I330" s="158">
        <f t="shared" si="10"/>
        <v>0</v>
      </c>
      <c r="J330" s="21"/>
      <c r="K330" s="158">
        <f t="shared" si="11"/>
        <v>67</v>
      </c>
      <c r="L330" s="30"/>
      <c r="M330" s="226"/>
      <c r="N330" s="226"/>
      <c r="O330" s="226"/>
      <c r="P330" s="226"/>
      <c r="Q330" s="226"/>
      <c r="R330" s="226"/>
      <c r="S330" s="226"/>
      <c r="T330" s="226"/>
      <c r="U330" s="226"/>
      <c r="V330" s="226"/>
      <c r="W330" s="24"/>
      <c r="X330" s="3"/>
    </row>
    <row r="331" spans="1:24" ht="24.95" customHeight="1" x14ac:dyDescent="0.25">
      <c r="A331" s="3"/>
      <c r="B331" s="19" t="s">
        <v>336</v>
      </c>
      <c r="C331" s="52"/>
      <c r="D331" s="20"/>
      <c r="E331" s="51"/>
      <c r="F331" s="53"/>
      <c r="G331" s="51"/>
      <c r="H331" s="29"/>
      <c r="I331" s="158">
        <f t="shared" si="10"/>
        <v>0</v>
      </c>
      <c r="J331" s="21"/>
      <c r="K331" s="158">
        <f t="shared" si="11"/>
        <v>67</v>
      </c>
      <c r="L331" s="30"/>
      <c r="M331" s="226"/>
      <c r="N331" s="226"/>
      <c r="O331" s="226"/>
      <c r="P331" s="226"/>
      <c r="Q331" s="226"/>
      <c r="R331" s="226"/>
      <c r="S331" s="226"/>
      <c r="T331" s="226"/>
      <c r="U331" s="226"/>
      <c r="V331" s="226"/>
      <c r="W331" s="24"/>
      <c r="X331" s="3"/>
    </row>
    <row r="332" spans="1:24" ht="24.95" customHeight="1" x14ac:dyDescent="0.25">
      <c r="A332" s="3"/>
      <c r="B332" s="19" t="s">
        <v>337</v>
      </c>
      <c r="C332" s="52"/>
      <c r="D332" s="20"/>
      <c r="E332" s="51"/>
      <c r="F332" s="53"/>
      <c r="G332" s="51"/>
      <c r="H332" s="29"/>
      <c r="I332" s="158">
        <f t="shared" si="10"/>
        <v>0</v>
      </c>
      <c r="J332" s="21"/>
      <c r="K332" s="158">
        <f t="shared" si="11"/>
        <v>67</v>
      </c>
      <c r="L332" s="30"/>
      <c r="M332" s="226"/>
      <c r="N332" s="226"/>
      <c r="O332" s="226"/>
      <c r="P332" s="226"/>
      <c r="Q332" s="226"/>
      <c r="R332" s="226"/>
      <c r="S332" s="226"/>
      <c r="T332" s="226"/>
      <c r="U332" s="226"/>
      <c r="V332" s="226"/>
      <c r="W332" s="24"/>
      <c r="X332" s="3"/>
    </row>
    <row r="333" spans="1:24" ht="24.95" customHeight="1" x14ac:dyDescent="0.25">
      <c r="A333" s="3"/>
      <c r="B333" s="19" t="s">
        <v>338</v>
      </c>
      <c r="C333" s="52"/>
      <c r="D333" s="20"/>
      <c r="E333" s="51"/>
      <c r="F333" s="53"/>
      <c r="G333" s="51"/>
      <c r="H333" s="29"/>
      <c r="I333" s="158">
        <f t="shared" si="10"/>
        <v>0</v>
      </c>
      <c r="J333" s="21"/>
      <c r="K333" s="158">
        <f t="shared" si="11"/>
        <v>67</v>
      </c>
      <c r="L333" s="30"/>
      <c r="M333" s="226"/>
      <c r="N333" s="226"/>
      <c r="O333" s="226"/>
      <c r="P333" s="226"/>
      <c r="Q333" s="226"/>
      <c r="R333" s="226"/>
      <c r="S333" s="226"/>
      <c r="T333" s="226"/>
      <c r="U333" s="226"/>
      <c r="V333" s="226"/>
      <c r="W333" s="24"/>
      <c r="X333" s="3"/>
    </row>
    <row r="334" spans="1:24" ht="24.95" customHeight="1" x14ac:dyDescent="0.25">
      <c r="A334" s="3"/>
      <c r="B334" s="19" t="s">
        <v>339</v>
      </c>
      <c r="C334" s="52"/>
      <c r="D334" s="20"/>
      <c r="E334" s="51"/>
      <c r="F334" s="53"/>
      <c r="G334" s="51"/>
      <c r="H334" s="29"/>
      <c r="I334" s="158">
        <f t="shared" si="10"/>
        <v>0</v>
      </c>
      <c r="J334" s="21"/>
      <c r="K334" s="158">
        <f t="shared" si="11"/>
        <v>67</v>
      </c>
      <c r="L334" s="30"/>
      <c r="M334" s="226"/>
      <c r="N334" s="226"/>
      <c r="O334" s="226"/>
      <c r="P334" s="226"/>
      <c r="Q334" s="226"/>
      <c r="R334" s="226"/>
      <c r="S334" s="226"/>
      <c r="T334" s="226"/>
      <c r="U334" s="226"/>
      <c r="V334" s="226"/>
      <c r="W334" s="24"/>
      <c r="X334" s="3"/>
    </row>
    <row r="335" spans="1:24" ht="24.95" customHeight="1" x14ac:dyDescent="0.25">
      <c r="A335" s="3"/>
      <c r="B335" s="19" t="s">
        <v>340</v>
      </c>
      <c r="C335" s="52"/>
      <c r="D335" s="20"/>
      <c r="E335" s="51"/>
      <c r="F335" s="53"/>
      <c r="G335" s="51"/>
      <c r="H335" s="29"/>
      <c r="I335" s="158">
        <f t="shared" si="10"/>
        <v>0</v>
      </c>
      <c r="J335" s="21"/>
      <c r="K335" s="158">
        <f t="shared" si="11"/>
        <v>67</v>
      </c>
      <c r="L335" s="30"/>
      <c r="M335" s="226"/>
      <c r="N335" s="226"/>
      <c r="O335" s="226"/>
      <c r="P335" s="226"/>
      <c r="Q335" s="226"/>
      <c r="R335" s="226"/>
      <c r="S335" s="226"/>
      <c r="T335" s="226"/>
      <c r="U335" s="226"/>
      <c r="V335" s="226"/>
      <c r="W335" s="24"/>
      <c r="X335" s="3"/>
    </row>
    <row r="336" spans="1:24" ht="24.95" customHeight="1" x14ac:dyDescent="0.25">
      <c r="A336" s="3"/>
      <c r="B336" s="19" t="s">
        <v>341</v>
      </c>
      <c r="C336" s="52"/>
      <c r="D336" s="20"/>
      <c r="E336" s="51"/>
      <c r="F336" s="53"/>
      <c r="G336" s="51"/>
      <c r="H336" s="29"/>
      <c r="I336" s="158">
        <f t="shared" si="10"/>
        <v>0</v>
      </c>
      <c r="J336" s="21"/>
      <c r="K336" s="158">
        <f t="shared" si="11"/>
        <v>67</v>
      </c>
      <c r="L336" s="30"/>
      <c r="M336" s="226"/>
      <c r="N336" s="226"/>
      <c r="O336" s="226"/>
      <c r="P336" s="226"/>
      <c r="Q336" s="226"/>
      <c r="R336" s="226"/>
      <c r="S336" s="226"/>
      <c r="T336" s="226"/>
      <c r="U336" s="226"/>
      <c r="V336" s="226"/>
      <c r="W336" s="24"/>
      <c r="X336" s="3"/>
    </row>
    <row r="337" spans="1:24" ht="24.95" customHeight="1" x14ac:dyDescent="0.25">
      <c r="A337" s="3"/>
      <c r="B337" s="19" t="s">
        <v>342</v>
      </c>
      <c r="C337" s="52"/>
      <c r="D337" s="20"/>
      <c r="E337" s="51"/>
      <c r="F337" s="53"/>
      <c r="G337" s="51"/>
      <c r="H337" s="29"/>
      <c r="I337" s="158">
        <f t="shared" si="10"/>
        <v>0</v>
      </c>
      <c r="J337" s="21"/>
      <c r="K337" s="158">
        <f t="shared" si="11"/>
        <v>67</v>
      </c>
      <c r="L337" s="30"/>
      <c r="M337" s="226"/>
      <c r="N337" s="226"/>
      <c r="O337" s="226"/>
      <c r="P337" s="226"/>
      <c r="Q337" s="226"/>
      <c r="R337" s="226"/>
      <c r="S337" s="226"/>
      <c r="T337" s="226"/>
      <c r="U337" s="226"/>
      <c r="V337" s="226"/>
      <c r="W337" s="24"/>
      <c r="X337" s="3"/>
    </row>
    <row r="338" spans="1:24" ht="24.95" customHeight="1" x14ac:dyDescent="0.25">
      <c r="A338" s="3"/>
      <c r="B338" s="19" t="s">
        <v>343</v>
      </c>
      <c r="C338" s="52"/>
      <c r="D338" s="20"/>
      <c r="E338" s="51"/>
      <c r="F338" s="53"/>
      <c r="G338" s="51"/>
      <c r="H338" s="29"/>
      <c r="I338" s="158">
        <f t="shared" si="10"/>
        <v>0</v>
      </c>
      <c r="J338" s="21"/>
      <c r="K338" s="158">
        <f t="shared" si="11"/>
        <v>67</v>
      </c>
      <c r="L338" s="30"/>
      <c r="M338" s="226"/>
      <c r="N338" s="226"/>
      <c r="O338" s="226"/>
      <c r="P338" s="226"/>
      <c r="Q338" s="226"/>
      <c r="R338" s="226"/>
      <c r="S338" s="226"/>
      <c r="T338" s="226"/>
      <c r="U338" s="226"/>
      <c r="V338" s="226"/>
      <c r="W338" s="24"/>
      <c r="X338" s="3"/>
    </row>
    <row r="339" spans="1:24" ht="24.95" customHeight="1" x14ac:dyDescent="0.25">
      <c r="A339" s="3"/>
      <c r="B339" s="19" t="s">
        <v>344</v>
      </c>
      <c r="C339" s="52"/>
      <c r="D339" s="20"/>
      <c r="E339" s="51"/>
      <c r="F339" s="53"/>
      <c r="G339" s="51"/>
      <c r="H339" s="29"/>
      <c r="I339" s="158">
        <f t="shared" si="10"/>
        <v>0</v>
      </c>
      <c r="J339" s="21"/>
      <c r="K339" s="158">
        <f t="shared" si="11"/>
        <v>67</v>
      </c>
      <c r="L339" s="30"/>
      <c r="M339" s="226"/>
      <c r="N339" s="226"/>
      <c r="O339" s="226"/>
      <c r="P339" s="226"/>
      <c r="Q339" s="226"/>
      <c r="R339" s="226"/>
      <c r="S339" s="226"/>
      <c r="T339" s="226"/>
      <c r="U339" s="226"/>
      <c r="V339" s="226"/>
      <c r="W339" s="24"/>
      <c r="X339" s="3"/>
    </row>
    <row r="340" spans="1:24" ht="24.95" customHeight="1" x14ac:dyDescent="0.25">
      <c r="A340" s="3"/>
      <c r="B340" s="19" t="s">
        <v>345</v>
      </c>
      <c r="C340" s="52"/>
      <c r="D340" s="20"/>
      <c r="E340" s="51"/>
      <c r="F340" s="53"/>
      <c r="G340" s="51"/>
      <c r="H340" s="29"/>
      <c r="I340" s="158">
        <f t="shared" si="10"/>
        <v>0</v>
      </c>
      <c r="J340" s="21"/>
      <c r="K340" s="158">
        <f t="shared" si="11"/>
        <v>67</v>
      </c>
      <c r="L340" s="30"/>
      <c r="M340" s="226"/>
      <c r="N340" s="226"/>
      <c r="O340" s="226"/>
      <c r="P340" s="226"/>
      <c r="Q340" s="226"/>
      <c r="R340" s="226"/>
      <c r="S340" s="226"/>
      <c r="T340" s="226"/>
      <c r="U340" s="226"/>
      <c r="V340" s="226"/>
      <c r="W340" s="24"/>
      <c r="X340" s="3"/>
    </row>
    <row r="341" spans="1:24" ht="24.95" customHeight="1" x14ac:dyDescent="0.25">
      <c r="A341" s="3"/>
      <c r="B341" s="19" t="s">
        <v>346</v>
      </c>
      <c r="C341" s="52"/>
      <c r="D341" s="20"/>
      <c r="E341" s="51"/>
      <c r="F341" s="53"/>
      <c r="G341" s="51"/>
      <c r="H341" s="29"/>
      <c r="I341" s="158">
        <f t="shared" si="10"/>
        <v>0</v>
      </c>
      <c r="J341" s="21"/>
      <c r="K341" s="158">
        <f t="shared" si="11"/>
        <v>67</v>
      </c>
      <c r="L341" s="30"/>
      <c r="M341" s="226"/>
      <c r="N341" s="226"/>
      <c r="O341" s="226"/>
      <c r="P341" s="226"/>
      <c r="Q341" s="226"/>
      <c r="R341" s="226"/>
      <c r="S341" s="226"/>
      <c r="T341" s="226"/>
      <c r="U341" s="226"/>
      <c r="V341" s="226"/>
      <c r="W341" s="24"/>
      <c r="X341" s="3"/>
    </row>
    <row r="342" spans="1:24" ht="24.95" customHeight="1" x14ac:dyDescent="0.25">
      <c r="A342" s="3"/>
      <c r="B342" s="19" t="s">
        <v>347</v>
      </c>
      <c r="C342" s="52"/>
      <c r="D342" s="20"/>
      <c r="E342" s="51"/>
      <c r="F342" s="53"/>
      <c r="G342" s="51"/>
      <c r="H342" s="29"/>
      <c r="I342" s="158">
        <f t="shared" si="10"/>
        <v>0</v>
      </c>
      <c r="J342" s="21"/>
      <c r="K342" s="158">
        <f t="shared" si="11"/>
        <v>67</v>
      </c>
      <c r="L342" s="30"/>
      <c r="M342" s="226"/>
      <c r="N342" s="226"/>
      <c r="O342" s="226"/>
      <c r="P342" s="226"/>
      <c r="Q342" s="226"/>
      <c r="R342" s="226"/>
      <c r="S342" s="226"/>
      <c r="T342" s="226"/>
      <c r="U342" s="226"/>
      <c r="V342" s="226"/>
      <c r="W342" s="24"/>
      <c r="X342" s="3"/>
    </row>
    <row r="343" spans="1:24" ht="24.95" customHeight="1" x14ac:dyDescent="0.25">
      <c r="A343" s="3"/>
      <c r="B343" s="19" t="s">
        <v>348</v>
      </c>
      <c r="C343" s="52"/>
      <c r="D343" s="20"/>
      <c r="E343" s="51"/>
      <c r="F343" s="53"/>
      <c r="G343" s="51"/>
      <c r="H343" s="29"/>
      <c r="I343" s="158">
        <f t="shared" si="10"/>
        <v>0</v>
      </c>
      <c r="J343" s="21"/>
      <c r="K343" s="158">
        <f t="shared" si="11"/>
        <v>67</v>
      </c>
      <c r="L343" s="30"/>
      <c r="M343" s="226"/>
      <c r="N343" s="226"/>
      <c r="O343" s="226"/>
      <c r="P343" s="226"/>
      <c r="Q343" s="226"/>
      <c r="R343" s="226"/>
      <c r="S343" s="226"/>
      <c r="T343" s="226"/>
      <c r="U343" s="226"/>
      <c r="V343" s="226"/>
      <c r="W343" s="24"/>
      <c r="X343" s="3"/>
    </row>
    <row r="344" spans="1:24" ht="24.95" customHeight="1" x14ac:dyDescent="0.25">
      <c r="A344" s="3"/>
      <c r="B344" s="19" t="s">
        <v>349</v>
      </c>
      <c r="C344" s="52"/>
      <c r="D344" s="20"/>
      <c r="E344" s="51"/>
      <c r="F344" s="53"/>
      <c r="G344" s="51"/>
      <c r="H344" s="29"/>
      <c r="I344" s="158">
        <f t="shared" si="10"/>
        <v>0</v>
      </c>
      <c r="J344" s="21"/>
      <c r="K344" s="158">
        <f t="shared" si="11"/>
        <v>67</v>
      </c>
      <c r="L344" s="30"/>
      <c r="M344" s="226"/>
      <c r="N344" s="226"/>
      <c r="O344" s="226"/>
      <c r="P344" s="226"/>
      <c r="Q344" s="226"/>
      <c r="R344" s="226"/>
      <c r="S344" s="226"/>
      <c r="T344" s="226"/>
      <c r="U344" s="226"/>
      <c r="V344" s="226"/>
      <c r="W344" s="24"/>
      <c r="X344" s="3"/>
    </row>
    <row r="345" spans="1:24" ht="24.95" customHeight="1" x14ac:dyDescent="0.25">
      <c r="A345" s="3"/>
      <c r="B345" s="19" t="s">
        <v>350</v>
      </c>
      <c r="C345" s="52"/>
      <c r="D345" s="20"/>
      <c r="E345" s="51"/>
      <c r="F345" s="53"/>
      <c r="G345" s="51"/>
      <c r="H345" s="29"/>
      <c r="I345" s="158">
        <f t="shared" si="10"/>
        <v>0</v>
      </c>
      <c r="J345" s="21"/>
      <c r="K345" s="158">
        <f t="shared" si="11"/>
        <v>67</v>
      </c>
      <c r="L345" s="30"/>
      <c r="M345" s="226"/>
      <c r="N345" s="226"/>
      <c r="O345" s="226"/>
      <c r="P345" s="226"/>
      <c r="Q345" s="226"/>
      <c r="R345" s="226"/>
      <c r="S345" s="226"/>
      <c r="T345" s="226"/>
      <c r="U345" s="226"/>
      <c r="V345" s="226"/>
      <c r="W345" s="24"/>
      <c r="X345" s="3"/>
    </row>
    <row r="346" spans="1:24" ht="24.95" customHeight="1" x14ac:dyDescent="0.25">
      <c r="A346" s="3"/>
      <c r="B346" s="19" t="s">
        <v>351</v>
      </c>
      <c r="C346" s="52"/>
      <c r="D346" s="20"/>
      <c r="E346" s="51"/>
      <c r="F346" s="53"/>
      <c r="G346" s="51"/>
      <c r="H346" s="29"/>
      <c r="I346" s="158">
        <f t="shared" si="10"/>
        <v>0</v>
      </c>
      <c r="J346" s="21"/>
      <c r="K346" s="158">
        <f t="shared" si="11"/>
        <v>67</v>
      </c>
      <c r="L346" s="30"/>
      <c r="M346" s="226"/>
      <c r="N346" s="226"/>
      <c r="O346" s="226"/>
      <c r="P346" s="226"/>
      <c r="Q346" s="226"/>
      <c r="R346" s="226"/>
      <c r="S346" s="226"/>
      <c r="T346" s="226"/>
      <c r="U346" s="226"/>
      <c r="V346" s="226"/>
      <c r="W346" s="24"/>
      <c r="X346" s="3"/>
    </row>
    <row r="347" spans="1:24" ht="24.95" customHeight="1" x14ac:dyDescent="0.25">
      <c r="A347" s="3"/>
      <c r="B347" s="19" t="s">
        <v>352</v>
      </c>
      <c r="C347" s="52"/>
      <c r="D347" s="20"/>
      <c r="E347" s="51"/>
      <c r="F347" s="53"/>
      <c r="G347" s="51"/>
      <c r="H347" s="29"/>
      <c r="I347" s="158">
        <f t="shared" si="10"/>
        <v>0</v>
      </c>
      <c r="J347" s="21"/>
      <c r="K347" s="158">
        <f t="shared" si="11"/>
        <v>67</v>
      </c>
      <c r="L347" s="30"/>
      <c r="M347" s="226"/>
      <c r="N347" s="226"/>
      <c r="O347" s="226"/>
      <c r="P347" s="226"/>
      <c r="Q347" s="226"/>
      <c r="R347" s="226"/>
      <c r="S347" s="226"/>
      <c r="T347" s="226"/>
      <c r="U347" s="226"/>
      <c r="V347" s="226"/>
      <c r="W347" s="24"/>
      <c r="X347" s="3"/>
    </row>
    <row r="348" spans="1:24" ht="24.95" customHeight="1" x14ac:dyDescent="0.25">
      <c r="A348" s="3"/>
      <c r="B348" s="19" t="s">
        <v>353</v>
      </c>
      <c r="C348" s="52"/>
      <c r="D348" s="20"/>
      <c r="E348" s="51"/>
      <c r="F348" s="53"/>
      <c r="G348" s="51"/>
      <c r="H348" s="29"/>
      <c r="I348" s="158">
        <f t="shared" si="10"/>
        <v>0</v>
      </c>
      <c r="J348" s="21"/>
      <c r="K348" s="158">
        <f t="shared" si="11"/>
        <v>67</v>
      </c>
      <c r="L348" s="30"/>
      <c r="M348" s="226"/>
      <c r="N348" s="226"/>
      <c r="O348" s="226"/>
      <c r="P348" s="226"/>
      <c r="Q348" s="226"/>
      <c r="R348" s="226"/>
      <c r="S348" s="226"/>
      <c r="T348" s="226"/>
      <c r="U348" s="226"/>
      <c r="V348" s="226"/>
      <c r="W348" s="24"/>
      <c r="X348" s="3"/>
    </row>
    <row r="349" spans="1:24" ht="24.95" customHeight="1" x14ac:dyDescent="0.25">
      <c r="A349" s="3"/>
      <c r="B349" s="19" t="s">
        <v>354</v>
      </c>
      <c r="C349" s="52"/>
      <c r="D349" s="20"/>
      <c r="E349" s="51"/>
      <c r="F349" s="53"/>
      <c r="G349" s="51"/>
      <c r="H349" s="29"/>
      <c r="I349" s="158">
        <f t="shared" si="10"/>
        <v>0</v>
      </c>
      <c r="J349" s="21"/>
      <c r="K349" s="158">
        <f t="shared" si="11"/>
        <v>67</v>
      </c>
      <c r="L349" s="30"/>
      <c r="M349" s="226"/>
      <c r="N349" s="226"/>
      <c r="O349" s="226"/>
      <c r="P349" s="226"/>
      <c r="Q349" s="226"/>
      <c r="R349" s="226"/>
      <c r="S349" s="226"/>
      <c r="T349" s="226"/>
      <c r="U349" s="226"/>
      <c r="V349" s="226"/>
      <c r="W349" s="24"/>
      <c r="X349" s="3"/>
    </row>
    <row r="350" spans="1:24" ht="24.95" customHeight="1" x14ac:dyDescent="0.25">
      <c r="A350" s="3"/>
      <c r="B350" s="19" t="s">
        <v>355</v>
      </c>
      <c r="C350" s="52"/>
      <c r="D350" s="20"/>
      <c r="E350" s="51"/>
      <c r="F350" s="53"/>
      <c r="G350" s="51"/>
      <c r="H350" s="29"/>
      <c r="I350" s="158">
        <f t="shared" si="10"/>
        <v>0</v>
      </c>
      <c r="J350" s="21"/>
      <c r="K350" s="158">
        <f t="shared" si="11"/>
        <v>67</v>
      </c>
      <c r="L350" s="30"/>
      <c r="M350" s="226"/>
      <c r="N350" s="226"/>
      <c r="O350" s="226"/>
      <c r="P350" s="226"/>
      <c r="Q350" s="226"/>
      <c r="R350" s="226"/>
      <c r="S350" s="226"/>
      <c r="T350" s="226"/>
      <c r="U350" s="226"/>
      <c r="V350" s="226"/>
      <c r="W350" s="24"/>
      <c r="X350" s="3"/>
    </row>
    <row r="351" spans="1:24" ht="24.95" customHeight="1" x14ac:dyDescent="0.25">
      <c r="A351" s="3"/>
      <c r="B351" s="19" t="s">
        <v>356</v>
      </c>
      <c r="C351" s="52"/>
      <c r="D351" s="20"/>
      <c r="E351" s="51"/>
      <c r="F351" s="53"/>
      <c r="G351" s="51"/>
      <c r="H351" s="29"/>
      <c r="I351" s="158">
        <f t="shared" si="10"/>
        <v>0</v>
      </c>
      <c r="J351" s="21"/>
      <c r="K351" s="158">
        <f t="shared" si="11"/>
        <v>67</v>
      </c>
      <c r="L351" s="30"/>
      <c r="M351" s="226"/>
      <c r="N351" s="226"/>
      <c r="O351" s="226"/>
      <c r="P351" s="226"/>
      <c r="Q351" s="226"/>
      <c r="R351" s="226"/>
      <c r="S351" s="226"/>
      <c r="T351" s="226"/>
      <c r="U351" s="226"/>
      <c r="V351" s="226"/>
      <c r="W351" s="24"/>
      <c r="X351" s="3"/>
    </row>
    <row r="352" spans="1:24" ht="24.95" customHeight="1" x14ac:dyDescent="0.25">
      <c r="A352" s="3"/>
      <c r="B352" s="19" t="s">
        <v>357</v>
      </c>
      <c r="C352" s="52"/>
      <c r="D352" s="20"/>
      <c r="E352" s="51"/>
      <c r="F352" s="53"/>
      <c r="G352" s="51"/>
      <c r="H352" s="29"/>
      <c r="I352" s="158">
        <f t="shared" si="10"/>
        <v>0</v>
      </c>
      <c r="J352" s="21"/>
      <c r="K352" s="158">
        <f t="shared" si="11"/>
        <v>67</v>
      </c>
      <c r="L352" s="30"/>
      <c r="M352" s="226"/>
      <c r="N352" s="226"/>
      <c r="O352" s="226"/>
      <c r="P352" s="226"/>
      <c r="Q352" s="226"/>
      <c r="R352" s="226"/>
      <c r="S352" s="226"/>
      <c r="T352" s="226"/>
      <c r="U352" s="226"/>
      <c r="V352" s="226"/>
      <c r="W352" s="24"/>
      <c r="X352" s="3"/>
    </row>
    <row r="353" spans="1:24" ht="24.95" customHeight="1" x14ac:dyDescent="0.25">
      <c r="A353" s="3"/>
      <c r="B353" s="19" t="s">
        <v>358</v>
      </c>
      <c r="C353" s="52"/>
      <c r="D353" s="20"/>
      <c r="E353" s="51"/>
      <c r="F353" s="53"/>
      <c r="G353" s="51"/>
      <c r="H353" s="29"/>
      <c r="I353" s="158">
        <f t="shared" si="10"/>
        <v>0</v>
      </c>
      <c r="J353" s="21"/>
      <c r="K353" s="158">
        <f t="shared" si="11"/>
        <v>67</v>
      </c>
      <c r="L353" s="30"/>
      <c r="M353" s="226"/>
      <c r="N353" s="226"/>
      <c r="O353" s="226"/>
      <c r="P353" s="226"/>
      <c r="Q353" s="226"/>
      <c r="R353" s="226"/>
      <c r="S353" s="226"/>
      <c r="T353" s="226"/>
      <c r="U353" s="226"/>
      <c r="V353" s="226"/>
      <c r="W353" s="24"/>
      <c r="X353" s="3"/>
    </row>
    <row r="354" spans="1:24" ht="24.95" customHeight="1" x14ac:dyDescent="0.25">
      <c r="A354" s="3"/>
      <c r="B354" s="19" t="s">
        <v>359</v>
      </c>
      <c r="C354" s="52"/>
      <c r="D354" s="20"/>
      <c r="E354" s="51"/>
      <c r="F354" s="53"/>
      <c r="G354" s="51"/>
      <c r="H354" s="29"/>
      <c r="I354" s="158">
        <f t="shared" si="10"/>
        <v>0</v>
      </c>
      <c r="J354" s="21"/>
      <c r="K354" s="158">
        <f t="shared" si="11"/>
        <v>67</v>
      </c>
      <c r="L354" s="30"/>
      <c r="M354" s="226"/>
      <c r="N354" s="226"/>
      <c r="O354" s="226"/>
      <c r="P354" s="226"/>
      <c r="Q354" s="226"/>
      <c r="R354" s="226"/>
      <c r="S354" s="226"/>
      <c r="T354" s="226"/>
      <c r="U354" s="226"/>
      <c r="V354" s="226"/>
      <c r="W354" s="24"/>
      <c r="X354" s="3"/>
    </row>
    <row r="355" spans="1:24" ht="24.95" customHeight="1" x14ac:dyDescent="0.25">
      <c r="A355" s="3"/>
      <c r="B355" s="19" t="s">
        <v>360</v>
      </c>
      <c r="C355" s="52"/>
      <c r="D355" s="20"/>
      <c r="E355" s="51"/>
      <c r="F355" s="53"/>
      <c r="G355" s="51"/>
      <c r="H355" s="29"/>
      <c r="I355" s="158">
        <f t="shared" si="10"/>
        <v>0</v>
      </c>
      <c r="J355" s="21"/>
      <c r="K355" s="158">
        <f t="shared" si="11"/>
        <v>67</v>
      </c>
      <c r="L355" s="30"/>
      <c r="M355" s="226"/>
      <c r="N355" s="226"/>
      <c r="O355" s="226"/>
      <c r="P355" s="226"/>
      <c r="Q355" s="226"/>
      <c r="R355" s="226"/>
      <c r="S355" s="226"/>
      <c r="T355" s="226"/>
      <c r="U355" s="226"/>
      <c r="V355" s="226"/>
      <c r="W355" s="24"/>
      <c r="X355" s="3"/>
    </row>
    <row r="356" spans="1:24" ht="24.95" customHeight="1" x14ac:dyDescent="0.25">
      <c r="A356" s="3"/>
      <c r="B356" s="19" t="s">
        <v>361</v>
      </c>
      <c r="C356" s="52"/>
      <c r="D356" s="20"/>
      <c r="E356" s="51"/>
      <c r="F356" s="53"/>
      <c r="G356" s="51"/>
      <c r="H356" s="29"/>
      <c r="I356" s="158">
        <f t="shared" si="10"/>
        <v>0</v>
      </c>
      <c r="J356" s="21"/>
      <c r="K356" s="158">
        <f t="shared" si="11"/>
        <v>67</v>
      </c>
      <c r="L356" s="30"/>
      <c r="M356" s="226"/>
      <c r="N356" s="226"/>
      <c r="O356" s="226"/>
      <c r="P356" s="226"/>
      <c r="Q356" s="226"/>
      <c r="R356" s="226"/>
      <c r="S356" s="226"/>
      <c r="T356" s="226"/>
      <c r="U356" s="226"/>
      <c r="V356" s="226"/>
      <c r="W356" s="24"/>
      <c r="X356" s="3"/>
    </row>
    <row r="357" spans="1:24" ht="24.95" customHeight="1" x14ac:dyDescent="0.25">
      <c r="A357" s="3"/>
      <c r="B357" s="19" t="s">
        <v>362</v>
      </c>
      <c r="C357" s="52"/>
      <c r="D357" s="20"/>
      <c r="E357" s="51"/>
      <c r="F357" s="53"/>
      <c r="G357" s="51"/>
      <c r="H357" s="29"/>
      <c r="I357" s="158">
        <f t="shared" si="10"/>
        <v>0</v>
      </c>
      <c r="J357" s="21"/>
      <c r="K357" s="158">
        <f t="shared" si="11"/>
        <v>67</v>
      </c>
      <c r="L357" s="30"/>
      <c r="M357" s="226"/>
      <c r="N357" s="226"/>
      <c r="O357" s="226"/>
      <c r="P357" s="226"/>
      <c r="Q357" s="226"/>
      <c r="R357" s="226"/>
      <c r="S357" s="226"/>
      <c r="T357" s="226"/>
      <c r="U357" s="226"/>
      <c r="V357" s="226"/>
      <c r="W357" s="24"/>
      <c r="X357" s="3"/>
    </row>
    <row r="358" spans="1:24" ht="24.95" customHeight="1" x14ac:dyDescent="0.25">
      <c r="A358" s="3"/>
      <c r="B358" s="19" t="s">
        <v>363</v>
      </c>
      <c r="C358" s="52"/>
      <c r="D358" s="20"/>
      <c r="E358" s="51"/>
      <c r="F358" s="53"/>
      <c r="G358" s="51"/>
      <c r="H358" s="29"/>
      <c r="I358" s="158">
        <f t="shared" si="10"/>
        <v>0</v>
      </c>
      <c r="J358" s="21"/>
      <c r="K358" s="158">
        <f t="shared" si="11"/>
        <v>67</v>
      </c>
      <c r="L358" s="30"/>
      <c r="M358" s="226"/>
      <c r="N358" s="226"/>
      <c r="O358" s="226"/>
      <c r="P358" s="226"/>
      <c r="Q358" s="226"/>
      <c r="R358" s="226"/>
      <c r="S358" s="226"/>
      <c r="T358" s="226"/>
      <c r="U358" s="226"/>
      <c r="V358" s="226"/>
      <c r="W358" s="24"/>
      <c r="X358" s="3"/>
    </row>
    <row r="359" spans="1:24" ht="24.95" customHeight="1" x14ac:dyDescent="0.25">
      <c r="A359" s="3"/>
      <c r="B359" s="19" t="s">
        <v>364</v>
      </c>
      <c r="C359" s="52"/>
      <c r="D359" s="20"/>
      <c r="E359" s="51"/>
      <c r="F359" s="53"/>
      <c r="G359" s="51"/>
      <c r="H359" s="29"/>
      <c r="I359" s="158">
        <f t="shared" si="10"/>
        <v>0</v>
      </c>
      <c r="J359" s="21"/>
      <c r="K359" s="158">
        <f t="shared" si="11"/>
        <v>67</v>
      </c>
      <c r="L359" s="30"/>
      <c r="M359" s="226"/>
      <c r="N359" s="226"/>
      <c r="O359" s="226"/>
      <c r="P359" s="226"/>
      <c r="Q359" s="226"/>
      <c r="R359" s="226"/>
      <c r="S359" s="226"/>
      <c r="T359" s="226"/>
      <c r="U359" s="226"/>
      <c r="V359" s="226"/>
      <c r="W359" s="24"/>
      <c r="X359" s="3"/>
    </row>
    <row r="360" spans="1:24" ht="24.95" customHeight="1" x14ac:dyDescent="0.25">
      <c r="A360" s="3"/>
      <c r="B360" s="19" t="s">
        <v>365</v>
      </c>
      <c r="C360" s="52"/>
      <c r="D360" s="20"/>
      <c r="E360" s="51"/>
      <c r="F360" s="53"/>
      <c r="G360" s="51"/>
      <c r="H360" s="29"/>
      <c r="I360" s="158">
        <f t="shared" si="10"/>
        <v>0</v>
      </c>
      <c r="J360" s="21"/>
      <c r="K360" s="158">
        <f t="shared" si="11"/>
        <v>67</v>
      </c>
      <c r="L360" s="30"/>
      <c r="M360" s="226"/>
      <c r="N360" s="226"/>
      <c r="O360" s="226"/>
      <c r="P360" s="226"/>
      <c r="Q360" s="226"/>
      <c r="R360" s="226"/>
      <c r="S360" s="226"/>
      <c r="T360" s="226"/>
      <c r="U360" s="226"/>
      <c r="V360" s="226"/>
      <c r="W360" s="24"/>
      <c r="X360" s="3"/>
    </row>
    <row r="361" spans="1:24" ht="24.95" customHeight="1" x14ac:dyDescent="0.25">
      <c r="A361" s="3"/>
      <c r="B361" s="19" t="s">
        <v>366</v>
      </c>
      <c r="C361" s="52"/>
      <c r="D361" s="20"/>
      <c r="E361" s="51"/>
      <c r="F361" s="53"/>
      <c r="G361" s="51"/>
      <c r="H361" s="29"/>
      <c r="I361" s="158">
        <f t="shared" si="10"/>
        <v>0</v>
      </c>
      <c r="J361" s="21"/>
      <c r="K361" s="158">
        <f t="shared" si="11"/>
        <v>67</v>
      </c>
      <c r="L361" s="30"/>
      <c r="M361" s="226"/>
      <c r="N361" s="226"/>
      <c r="O361" s="226"/>
      <c r="P361" s="226"/>
      <c r="Q361" s="226"/>
      <c r="R361" s="226"/>
      <c r="S361" s="226"/>
      <c r="T361" s="226"/>
      <c r="U361" s="226"/>
      <c r="V361" s="226"/>
      <c r="W361" s="24"/>
      <c r="X361" s="3"/>
    </row>
    <row r="362" spans="1:24" ht="24.95" customHeight="1" x14ac:dyDescent="0.25">
      <c r="A362" s="3"/>
      <c r="B362" s="19" t="s">
        <v>367</v>
      </c>
      <c r="C362" s="52"/>
      <c r="D362" s="20"/>
      <c r="E362" s="51"/>
      <c r="F362" s="53"/>
      <c r="G362" s="51"/>
      <c r="H362" s="29"/>
      <c r="I362" s="158">
        <f t="shared" si="10"/>
        <v>0</v>
      </c>
      <c r="J362" s="21"/>
      <c r="K362" s="158">
        <f t="shared" si="11"/>
        <v>67</v>
      </c>
      <c r="L362" s="30"/>
      <c r="M362" s="226"/>
      <c r="N362" s="226"/>
      <c r="O362" s="226"/>
      <c r="P362" s="226"/>
      <c r="Q362" s="226"/>
      <c r="R362" s="226"/>
      <c r="S362" s="226"/>
      <c r="T362" s="226"/>
      <c r="U362" s="226"/>
      <c r="V362" s="226"/>
      <c r="W362" s="24"/>
      <c r="X362" s="3"/>
    </row>
    <row r="363" spans="1:24" ht="24.95" customHeight="1" x14ac:dyDescent="0.25">
      <c r="A363" s="3"/>
      <c r="B363" s="19" t="s">
        <v>368</v>
      </c>
      <c r="C363" s="52"/>
      <c r="D363" s="20"/>
      <c r="E363" s="51"/>
      <c r="F363" s="53"/>
      <c r="G363" s="51"/>
      <c r="H363" s="29"/>
      <c r="I363" s="158">
        <f t="shared" si="10"/>
        <v>0</v>
      </c>
      <c r="J363" s="21"/>
      <c r="K363" s="158">
        <f t="shared" si="11"/>
        <v>67</v>
      </c>
      <c r="L363" s="30"/>
      <c r="M363" s="226"/>
      <c r="N363" s="226"/>
      <c r="O363" s="226"/>
      <c r="P363" s="226"/>
      <c r="Q363" s="226"/>
      <c r="R363" s="226"/>
      <c r="S363" s="226"/>
      <c r="T363" s="226"/>
      <c r="U363" s="226"/>
      <c r="V363" s="226"/>
      <c r="W363" s="24"/>
      <c r="X363" s="3"/>
    </row>
    <row r="364" spans="1:24" ht="24.95" customHeight="1" x14ac:dyDescent="0.25">
      <c r="A364" s="3"/>
      <c r="B364" s="19" t="s">
        <v>369</v>
      </c>
      <c r="C364" s="52"/>
      <c r="D364" s="20"/>
      <c r="E364" s="51"/>
      <c r="F364" s="53"/>
      <c r="G364" s="51"/>
      <c r="H364" s="29"/>
      <c r="I364" s="158">
        <f t="shared" si="10"/>
        <v>0</v>
      </c>
      <c r="J364" s="21"/>
      <c r="K364" s="158">
        <f t="shared" si="11"/>
        <v>67</v>
      </c>
      <c r="L364" s="30"/>
      <c r="M364" s="226"/>
      <c r="N364" s="226"/>
      <c r="O364" s="226"/>
      <c r="P364" s="226"/>
      <c r="Q364" s="226"/>
      <c r="R364" s="226"/>
      <c r="S364" s="226"/>
      <c r="T364" s="226"/>
      <c r="U364" s="226"/>
      <c r="V364" s="226"/>
      <c r="W364" s="24"/>
      <c r="X364" s="3"/>
    </row>
    <row r="365" spans="1:24" ht="24.95" customHeight="1" x14ac:dyDescent="0.25">
      <c r="A365" s="3"/>
      <c r="B365" s="19" t="s">
        <v>370</v>
      </c>
      <c r="C365" s="52"/>
      <c r="D365" s="20"/>
      <c r="E365" s="51"/>
      <c r="F365" s="53"/>
      <c r="G365" s="51"/>
      <c r="H365" s="29"/>
      <c r="I365" s="158">
        <f t="shared" si="10"/>
        <v>0</v>
      </c>
      <c r="J365" s="21"/>
      <c r="K365" s="158">
        <f t="shared" si="11"/>
        <v>67</v>
      </c>
      <c r="L365" s="30"/>
      <c r="M365" s="226"/>
      <c r="N365" s="226"/>
      <c r="O365" s="226"/>
      <c r="P365" s="226"/>
      <c r="Q365" s="226"/>
      <c r="R365" s="226"/>
      <c r="S365" s="226"/>
      <c r="T365" s="226"/>
      <c r="U365" s="226"/>
      <c r="V365" s="226"/>
      <c r="W365" s="24"/>
      <c r="X365" s="3"/>
    </row>
    <row r="366" spans="1:24" ht="24.95" customHeight="1" x14ac:dyDescent="0.25">
      <c r="A366" s="3"/>
      <c r="B366" s="19" t="s">
        <v>371</v>
      </c>
      <c r="C366" s="52"/>
      <c r="D366" s="20"/>
      <c r="E366" s="51"/>
      <c r="F366" s="53"/>
      <c r="G366" s="51"/>
      <c r="H366" s="29"/>
      <c r="I366" s="158">
        <f t="shared" si="10"/>
        <v>0</v>
      </c>
      <c r="J366" s="21"/>
      <c r="K366" s="158">
        <f t="shared" si="11"/>
        <v>67</v>
      </c>
      <c r="L366" s="30"/>
      <c r="M366" s="226"/>
      <c r="N366" s="226"/>
      <c r="O366" s="226"/>
      <c r="P366" s="226"/>
      <c r="Q366" s="226"/>
      <c r="R366" s="226"/>
      <c r="S366" s="226"/>
      <c r="T366" s="226"/>
      <c r="U366" s="226"/>
      <c r="V366" s="226"/>
      <c r="W366" s="24"/>
      <c r="X366" s="3"/>
    </row>
    <row r="367" spans="1:24" ht="24.95" customHeight="1" x14ac:dyDescent="0.25">
      <c r="A367" s="3"/>
      <c r="B367" s="19" t="s">
        <v>372</v>
      </c>
      <c r="C367" s="52"/>
      <c r="D367" s="20"/>
      <c r="E367" s="51"/>
      <c r="F367" s="53"/>
      <c r="G367" s="51"/>
      <c r="H367" s="29"/>
      <c r="I367" s="158">
        <f t="shared" si="10"/>
        <v>0</v>
      </c>
      <c r="J367" s="21"/>
      <c r="K367" s="158">
        <f t="shared" si="11"/>
        <v>67</v>
      </c>
      <c r="L367" s="30"/>
      <c r="M367" s="226"/>
      <c r="N367" s="226"/>
      <c r="O367" s="226"/>
      <c r="P367" s="226"/>
      <c r="Q367" s="226"/>
      <c r="R367" s="226"/>
      <c r="S367" s="226"/>
      <c r="T367" s="226"/>
      <c r="U367" s="226"/>
      <c r="V367" s="226"/>
      <c r="W367" s="24"/>
      <c r="X367" s="3"/>
    </row>
    <row r="368" spans="1:24" ht="24.95" customHeight="1" x14ac:dyDescent="0.25">
      <c r="A368" s="3"/>
      <c r="B368" s="19" t="s">
        <v>373</v>
      </c>
      <c r="C368" s="52"/>
      <c r="D368" s="20"/>
      <c r="E368" s="51"/>
      <c r="F368" s="53"/>
      <c r="G368" s="51"/>
      <c r="H368" s="29"/>
      <c r="I368" s="158">
        <f t="shared" si="10"/>
        <v>0</v>
      </c>
      <c r="J368" s="21"/>
      <c r="K368" s="158">
        <f t="shared" si="11"/>
        <v>67</v>
      </c>
      <c r="L368" s="30"/>
      <c r="M368" s="226"/>
      <c r="N368" s="226"/>
      <c r="O368" s="226"/>
      <c r="P368" s="226"/>
      <c r="Q368" s="226"/>
      <c r="R368" s="226"/>
      <c r="S368" s="226"/>
      <c r="T368" s="226"/>
      <c r="U368" s="226"/>
      <c r="V368" s="226"/>
      <c r="W368" s="24"/>
      <c r="X368" s="3"/>
    </row>
    <row r="369" spans="1:24" ht="24.95" customHeight="1" x14ac:dyDescent="0.25">
      <c r="A369" s="3"/>
      <c r="B369" s="19" t="s">
        <v>374</v>
      </c>
      <c r="C369" s="52"/>
      <c r="D369" s="20"/>
      <c r="E369" s="51"/>
      <c r="F369" s="53"/>
      <c r="G369" s="51"/>
      <c r="H369" s="29"/>
      <c r="I369" s="158">
        <f t="shared" si="10"/>
        <v>0</v>
      </c>
      <c r="J369" s="21"/>
      <c r="K369" s="158">
        <f t="shared" si="11"/>
        <v>67</v>
      </c>
      <c r="L369" s="30"/>
      <c r="M369" s="226"/>
      <c r="N369" s="226"/>
      <c r="O369" s="226"/>
      <c r="P369" s="226"/>
      <c r="Q369" s="226"/>
      <c r="R369" s="226"/>
      <c r="S369" s="226"/>
      <c r="T369" s="226"/>
      <c r="U369" s="226"/>
      <c r="V369" s="226"/>
      <c r="W369" s="24"/>
      <c r="X369" s="3"/>
    </row>
    <row r="370" spans="1:24" ht="24.95" customHeight="1" x14ac:dyDescent="0.25">
      <c r="A370" s="3"/>
      <c r="B370" s="19" t="s">
        <v>375</v>
      </c>
      <c r="C370" s="52"/>
      <c r="D370" s="20"/>
      <c r="E370" s="51"/>
      <c r="F370" s="53"/>
      <c r="G370" s="51"/>
      <c r="H370" s="29"/>
      <c r="I370" s="158">
        <f t="shared" si="10"/>
        <v>0</v>
      </c>
      <c r="J370" s="21"/>
      <c r="K370" s="158">
        <f t="shared" si="11"/>
        <v>67</v>
      </c>
      <c r="L370" s="30"/>
      <c r="M370" s="226"/>
      <c r="N370" s="226"/>
      <c r="O370" s="226"/>
      <c r="P370" s="226"/>
      <c r="Q370" s="226"/>
      <c r="R370" s="226"/>
      <c r="S370" s="226"/>
      <c r="T370" s="226"/>
      <c r="U370" s="226"/>
      <c r="V370" s="226"/>
      <c r="W370" s="24"/>
      <c r="X370" s="3"/>
    </row>
    <row r="371" spans="1:24" ht="24.95" customHeight="1" x14ac:dyDescent="0.25">
      <c r="A371" s="3"/>
      <c r="B371" s="19" t="s">
        <v>376</v>
      </c>
      <c r="C371" s="52"/>
      <c r="D371" s="20"/>
      <c r="E371" s="51"/>
      <c r="F371" s="53"/>
      <c r="G371" s="51"/>
      <c r="H371" s="29"/>
      <c r="I371" s="158">
        <f t="shared" si="10"/>
        <v>0</v>
      </c>
      <c r="J371" s="21"/>
      <c r="K371" s="158">
        <f t="shared" si="11"/>
        <v>67</v>
      </c>
      <c r="L371" s="30"/>
      <c r="M371" s="226"/>
      <c r="N371" s="226"/>
      <c r="O371" s="226"/>
      <c r="P371" s="226"/>
      <c r="Q371" s="226"/>
      <c r="R371" s="226"/>
      <c r="S371" s="226"/>
      <c r="T371" s="226"/>
      <c r="U371" s="226"/>
      <c r="V371" s="226"/>
      <c r="W371" s="24"/>
      <c r="X371" s="3"/>
    </row>
    <row r="372" spans="1:24" ht="24.95" customHeight="1" x14ac:dyDescent="0.25">
      <c r="A372" s="3"/>
      <c r="B372" s="19" t="s">
        <v>377</v>
      </c>
      <c r="C372" s="52"/>
      <c r="D372" s="20"/>
      <c r="E372" s="51"/>
      <c r="F372" s="53"/>
      <c r="G372" s="51"/>
      <c r="H372" s="29"/>
      <c r="I372" s="158">
        <f t="shared" si="10"/>
        <v>0</v>
      </c>
      <c r="J372" s="21"/>
      <c r="K372" s="158">
        <f t="shared" si="11"/>
        <v>67</v>
      </c>
      <c r="L372" s="30"/>
      <c r="M372" s="226"/>
      <c r="N372" s="226"/>
      <c r="O372" s="226"/>
      <c r="P372" s="226"/>
      <c r="Q372" s="226"/>
      <c r="R372" s="226"/>
      <c r="S372" s="226"/>
      <c r="T372" s="226"/>
      <c r="U372" s="226"/>
      <c r="V372" s="226"/>
      <c r="W372" s="24"/>
      <c r="X372" s="3"/>
    </row>
    <row r="373" spans="1:24" x14ac:dyDescent="0.25">
      <c r="A373" s="3"/>
      <c r="B373" s="33"/>
      <c r="C373" s="34"/>
      <c r="D373" s="34"/>
      <c r="E373" s="36"/>
      <c r="F373" s="34"/>
      <c r="G373" s="57"/>
      <c r="H373" s="34"/>
      <c r="I373" s="34"/>
      <c r="J373" s="34"/>
      <c r="K373" s="36"/>
      <c r="L373" s="34"/>
      <c r="M373" s="34"/>
      <c r="N373" s="34"/>
      <c r="O373" s="34"/>
      <c r="P373" s="34"/>
      <c r="Q373" s="34"/>
      <c r="R373" s="34"/>
      <c r="S373" s="34"/>
      <c r="T373" s="34"/>
      <c r="U373" s="34"/>
      <c r="V373" s="34"/>
      <c r="W373" s="24"/>
      <c r="X373" s="3"/>
    </row>
    <row r="374" spans="1:24" ht="19.899999999999999" customHeight="1" x14ac:dyDescent="0.25">
      <c r="A374" s="220"/>
      <c r="B374" s="220"/>
      <c r="C374" s="220"/>
      <c r="D374" s="220"/>
      <c r="E374" s="220"/>
      <c r="F374" s="220"/>
      <c r="G374" s="220"/>
      <c r="H374" s="220"/>
      <c r="I374" s="220"/>
      <c r="J374" s="220"/>
      <c r="K374" s="220"/>
      <c r="L374" s="220"/>
      <c r="M374" s="220"/>
      <c r="N374" s="220"/>
      <c r="O374" s="220"/>
      <c r="P374" s="220"/>
      <c r="Q374" s="220"/>
      <c r="R374" s="220"/>
      <c r="S374" s="220"/>
      <c r="T374" s="220"/>
      <c r="U374" s="220"/>
      <c r="V374" s="220"/>
      <c r="W374" s="220"/>
      <c r="X374" s="220"/>
    </row>
    <row r="379" spans="1:24" x14ac:dyDescent="0.25">
      <c r="B379" s="37" t="s">
        <v>0</v>
      </c>
    </row>
  </sheetData>
  <sheetProtection password="E10E" sheet="1" objects="1" scenarios="1"/>
  <mergeCells count="373">
    <mergeCell ref="M370:V370"/>
    <mergeCell ref="M371:V371"/>
    <mergeCell ref="M372:V372"/>
    <mergeCell ref="A374:X374"/>
    <mergeCell ref="M361:V361"/>
    <mergeCell ref="M362:V362"/>
    <mergeCell ref="M363:V363"/>
    <mergeCell ref="M364:V364"/>
    <mergeCell ref="M365:V365"/>
    <mergeCell ref="M366:V366"/>
    <mergeCell ref="M367:V367"/>
    <mergeCell ref="M368:V368"/>
    <mergeCell ref="M369:V369"/>
    <mergeCell ref="M352:V352"/>
    <mergeCell ref="M353:V353"/>
    <mergeCell ref="M354:V354"/>
    <mergeCell ref="M355:V355"/>
    <mergeCell ref="M356:V356"/>
    <mergeCell ref="M357:V357"/>
    <mergeCell ref="M358:V358"/>
    <mergeCell ref="M359:V359"/>
    <mergeCell ref="M360:V360"/>
    <mergeCell ref="M343:V343"/>
    <mergeCell ref="M344:V344"/>
    <mergeCell ref="M345:V345"/>
    <mergeCell ref="M346:V346"/>
    <mergeCell ref="M347:V347"/>
    <mergeCell ref="M348:V348"/>
    <mergeCell ref="M349:V349"/>
    <mergeCell ref="M350:V350"/>
    <mergeCell ref="M351:V351"/>
    <mergeCell ref="M334:V334"/>
    <mergeCell ref="M335:V335"/>
    <mergeCell ref="M336:V336"/>
    <mergeCell ref="M337:V337"/>
    <mergeCell ref="M338:V338"/>
    <mergeCell ref="M339:V339"/>
    <mergeCell ref="M340:V340"/>
    <mergeCell ref="M341:V341"/>
    <mergeCell ref="M342:V342"/>
    <mergeCell ref="M325:V325"/>
    <mergeCell ref="M326:V326"/>
    <mergeCell ref="M327:V327"/>
    <mergeCell ref="M328:V328"/>
    <mergeCell ref="M329:V329"/>
    <mergeCell ref="M330:V330"/>
    <mergeCell ref="M331:V331"/>
    <mergeCell ref="M332:V332"/>
    <mergeCell ref="M333:V333"/>
    <mergeCell ref="M316:V316"/>
    <mergeCell ref="M317:V317"/>
    <mergeCell ref="M318:V318"/>
    <mergeCell ref="M319:V319"/>
    <mergeCell ref="M320:V320"/>
    <mergeCell ref="M321:V321"/>
    <mergeCell ref="M322:V322"/>
    <mergeCell ref="M323:V323"/>
    <mergeCell ref="M324:V324"/>
    <mergeCell ref="M307:V307"/>
    <mergeCell ref="M308:V308"/>
    <mergeCell ref="M309:V309"/>
    <mergeCell ref="M310:V310"/>
    <mergeCell ref="M311:V311"/>
    <mergeCell ref="M312:V312"/>
    <mergeCell ref="M313:V313"/>
    <mergeCell ref="M314:V314"/>
    <mergeCell ref="M315:V315"/>
    <mergeCell ref="M298:V298"/>
    <mergeCell ref="M299:V299"/>
    <mergeCell ref="M300:V300"/>
    <mergeCell ref="M301:V301"/>
    <mergeCell ref="M302:V302"/>
    <mergeCell ref="M303:V303"/>
    <mergeCell ref="M304:V304"/>
    <mergeCell ref="M305:V305"/>
    <mergeCell ref="M306:V306"/>
    <mergeCell ref="M289:V289"/>
    <mergeCell ref="M290:V290"/>
    <mergeCell ref="M291:V291"/>
    <mergeCell ref="M292:V292"/>
    <mergeCell ref="M293:V293"/>
    <mergeCell ref="M294:V294"/>
    <mergeCell ref="M295:V295"/>
    <mergeCell ref="M296:V296"/>
    <mergeCell ref="M297:V297"/>
    <mergeCell ref="M280:V280"/>
    <mergeCell ref="M281:V281"/>
    <mergeCell ref="M282:V282"/>
    <mergeCell ref="M283:V283"/>
    <mergeCell ref="M284:V284"/>
    <mergeCell ref="M285:V285"/>
    <mergeCell ref="M286:V286"/>
    <mergeCell ref="M287:V287"/>
    <mergeCell ref="M288:V288"/>
    <mergeCell ref="M271:V271"/>
    <mergeCell ref="M272:V272"/>
    <mergeCell ref="M273:V273"/>
    <mergeCell ref="M274:V274"/>
    <mergeCell ref="M275:V275"/>
    <mergeCell ref="M276:V276"/>
    <mergeCell ref="M277:V277"/>
    <mergeCell ref="M278:V278"/>
    <mergeCell ref="M279:V279"/>
    <mergeCell ref="M262:V262"/>
    <mergeCell ref="M263:V263"/>
    <mergeCell ref="M264:V264"/>
    <mergeCell ref="M265:V265"/>
    <mergeCell ref="M266:V266"/>
    <mergeCell ref="M267:V267"/>
    <mergeCell ref="M268:V268"/>
    <mergeCell ref="M269:V269"/>
    <mergeCell ref="M270:V270"/>
    <mergeCell ref="M253:V253"/>
    <mergeCell ref="M254:V254"/>
    <mergeCell ref="M255:V255"/>
    <mergeCell ref="M256:V256"/>
    <mergeCell ref="M257:V257"/>
    <mergeCell ref="M258:V258"/>
    <mergeCell ref="M259:V259"/>
    <mergeCell ref="M260:V260"/>
    <mergeCell ref="M261:V261"/>
    <mergeCell ref="M244:V244"/>
    <mergeCell ref="M245:V245"/>
    <mergeCell ref="M246:V246"/>
    <mergeCell ref="M247:V247"/>
    <mergeCell ref="M248:V248"/>
    <mergeCell ref="M249:V249"/>
    <mergeCell ref="M250:V250"/>
    <mergeCell ref="M251:V251"/>
    <mergeCell ref="M252:V252"/>
    <mergeCell ref="M235:V235"/>
    <mergeCell ref="M236:V236"/>
    <mergeCell ref="M237:V237"/>
    <mergeCell ref="M238:V238"/>
    <mergeCell ref="M239:V239"/>
    <mergeCell ref="M240:V240"/>
    <mergeCell ref="M241:V241"/>
    <mergeCell ref="M242:V242"/>
    <mergeCell ref="M243:V243"/>
    <mergeCell ref="M226:V226"/>
    <mergeCell ref="M227:V227"/>
    <mergeCell ref="M228:V228"/>
    <mergeCell ref="M229:V229"/>
    <mergeCell ref="M230:V230"/>
    <mergeCell ref="M231:V231"/>
    <mergeCell ref="M232:V232"/>
    <mergeCell ref="M233:V233"/>
    <mergeCell ref="M234:V234"/>
    <mergeCell ref="M217:V217"/>
    <mergeCell ref="M218:V218"/>
    <mergeCell ref="M219:V219"/>
    <mergeCell ref="M220:V220"/>
    <mergeCell ref="M221:V221"/>
    <mergeCell ref="M222:V222"/>
    <mergeCell ref="M223:V223"/>
    <mergeCell ref="M224:V224"/>
    <mergeCell ref="M225:V225"/>
    <mergeCell ref="M208:V208"/>
    <mergeCell ref="M209:V209"/>
    <mergeCell ref="M210:V210"/>
    <mergeCell ref="M211:V211"/>
    <mergeCell ref="M212:V212"/>
    <mergeCell ref="M213:V213"/>
    <mergeCell ref="M214:V214"/>
    <mergeCell ref="M215:V215"/>
    <mergeCell ref="M216:V216"/>
    <mergeCell ref="M199:V199"/>
    <mergeCell ref="M200:V200"/>
    <mergeCell ref="M201:V201"/>
    <mergeCell ref="M202:V202"/>
    <mergeCell ref="M203:V203"/>
    <mergeCell ref="M204:V204"/>
    <mergeCell ref="M205:V205"/>
    <mergeCell ref="M206:V206"/>
    <mergeCell ref="M207:V207"/>
    <mergeCell ref="M190:V190"/>
    <mergeCell ref="M191:V191"/>
    <mergeCell ref="M192:V192"/>
    <mergeCell ref="M193:V193"/>
    <mergeCell ref="M194:V194"/>
    <mergeCell ref="M195:V195"/>
    <mergeCell ref="M196:V196"/>
    <mergeCell ref="M197:V197"/>
    <mergeCell ref="M198:V198"/>
    <mergeCell ref="M181:V181"/>
    <mergeCell ref="M182:V182"/>
    <mergeCell ref="M183:V183"/>
    <mergeCell ref="M184:V184"/>
    <mergeCell ref="M185:V185"/>
    <mergeCell ref="M186:V186"/>
    <mergeCell ref="M187:V187"/>
    <mergeCell ref="M188:V188"/>
    <mergeCell ref="M189:V189"/>
    <mergeCell ref="M172:V172"/>
    <mergeCell ref="M173:V173"/>
    <mergeCell ref="M174:V174"/>
    <mergeCell ref="M175:V175"/>
    <mergeCell ref="M176:V176"/>
    <mergeCell ref="M177:V177"/>
    <mergeCell ref="M178:V178"/>
    <mergeCell ref="M179:V179"/>
    <mergeCell ref="M180:V180"/>
    <mergeCell ref="M163:V163"/>
    <mergeCell ref="M164:V164"/>
    <mergeCell ref="M165:V165"/>
    <mergeCell ref="M166:V166"/>
    <mergeCell ref="M167:V167"/>
    <mergeCell ref="M168:V168"/>
    <mergeCell ref="M169:V169"/>
    <mergeCell ref="M170:V170"/>
    <mergeCell ref="M171:V171"/>
    <mergeCell ref="M154:V154"/>
    <mergeCell ref="M155:V155"/>
    <mergeCell ref="M156:V156"/>
    <mergeCell ref="M157:V157"/>
    <mergeCell ref="M158:V158"/>
    <mergeCell ref="M159:V159"/>
    <mergeCell ref="M160:V160"/>
    <mergeCell ref="M161:V161"/>
    <mergeCell ref="M162:V162"/>
    <mergeCell ref="M145:V145"/>
    <mergeCell ref="M146:V146"/>
    <mergeCell ref="M147:V147"/>
    <mergeCell ref="M148:V148"/>
    <mergeCell ref="M149:V149"/>
    <mergeCell ref="M150:V150"/>
    <mergeCell ref="M151:V151"/>
    <mergeCell ref="M152:V152"/>
    <mergeCell ref="M153:V153"/>
    <mergeCell ref="M136:V136"/>
    <mergeCell ref="M137:V137"/>
    <mergeCell ref="M138:V138"/>
    <mergeCell ref="M139:V139"/>
    <mergeCell ref="M140:V140"/>
    <mergeCell ref="M141:V141"/>
    <mergeCell ref="M142:V142"/>
    <mergeCell ref="M143:V143"/>
    <mergeCell ref="M144:V144"/>
    <mergeCell ref="M127:V127"/>
    <mergeCell ref="M128:V128"/>
    <mergeCell ref="M129:V129"/>
    <mergeCell ref="M130:V130"/>
    <mergeCell ref="M131:V131"/>
    <mergeCell ref="M132:V132"/>
    <mergeCell ref="M133:V133"/>
    <mergeCell ref="M134:V134"/>
    <mergeCell ref="M135:V135"/>
    <mergeCell ref="M118:V118"/>
    <mergeCell ref="M119:V119"/>
    <mergeCell ref="M120:V120"/>
    <mergeCell ref="M121:V121"/>
    <mergeCell ref="M122:V122"/>
    <mergeCell ref="M123:V123"/>
    <mergeCell ref="M124:V124"/>
    <mergeCell ref="M125:V125"/>
    <mergeCell ref="M126:V126"/>
    <mergeCell ref="M109:V109"/>
    <mergeCell ref="M110:V110"/>
    <mergeCell ref="M111:V111"/>
    <mergeCell ref="M112:V112"/>
    <mergeCell ref="M113:V113"/>
    <mergeCell ref="M114:V114"/>
    <mergeCell ref="M115:V115"/>
    <mergeCell ref="M116:V116"/>
    <mergeCell ref="M117:V117"/>
    <mergeCell ref="M100:V100"/>
    <mergeCell ref="M101:V101"/>
    <mergeCell ref="M102:V102"/>
    <mergeCell ref="M103:V103"/>
    <mergeCell ref="M104:V104"/>
    <mergeCell ref="M105:V105"/>
    <mergeCell ref="M106:V106"/>
    <mergeCell ref="M107:V107"/>
    <mergeCell ref="M108:V108"/>
    <mergeCell ref="M91:V91"/>
    <mergeCell ref="M92:V92"/>
    <mergeCell ref="M93:V93"/>
    <mergeCell ref="M94:V94"/>
    <mergeCell ref="M95:V95"/>
    <mergeCell ref="M96:V96"/>
    <mergeCell ref="M97:V97"/>
    <mergeCell ref="M98:V98"/>
    <mergeCell ref="M99:V99"/>
    <mergeCell ref="M82:V82"/>
    <mergeCell ref="M83:V83"/>
    <mergeCell ref="M84:V84"/>
    <mergeCell ref="M85:V85"/>
    <mergeCell ref="M86:V86"/>
    <mergeCell ref="M87:V87"/>
    <mergeCell ref="M88:V88"/>
    <mergeCell ref="M89:V89"/>
    <mergeCell ref="M90:V90"/>
    <mergeCell ref="M73:V73"/>
    <mergeCell ref="M74:V74"/>
    <mergeCell ref="M75:V75"/>
    <mergeCell ref="M76:V76"/>
    <mergeCell ref="M77:V77"/>
    <mergeCell ref="M78:V78"/>
    <mergeCell ref="M79:V79"/>
    <mergeCell ref="M80:V80"/>
    <mergeCell ref="M81:V81"/>
    <mergeCell ref="M64:V64"/>
    <mergeCell ref="M65:V65"/>
    <mergeCell ref="M66:V66"/>
    <mergeCell ref="M67:V67"/>
    <mergeCell ref="M68:V68"/>
    <mergeCell ref="M69:V69"/>
    <mergeCell ref="M70:V70"/>
    <mergeCell ref="M71:V71"/>
    <mergeCell ref="M72:V72"/>
    <mergeCell ref="M55:V55"/>
    <mergeCell ref="M56:V56"/>
    <mergeCell ref="M57:V57"/>
    <mergeCell ref="M58:V58"/>
    <mergeCell ref="M59:V59"/>
    <mergeCell ref="M60:V60"/>
    <mergeCell ref="M61:V61"/>
    <mergeCell ref="M62:V62"/>
    <mergeCell ref="M63:V63"/>
    <mergeCell ref="M46:V46"/>
    <mergeCell ref="M47:V47"/>
    <mergeCell ref="M48:V48"/>
    <mergeCell ref="M49:V49"/>
    <mergeCell ref="M50:V50"/>
    <mergeCell ref="M51:V51"/>
    <mergeCell ref="M52:V52"/>
    <mergeCell ref="M53:V53"/>
    <mergeCell ref="M54:V54"/>
    <mergeCell ref="M37:V37"/>
    <mergeCell ref="M38:V38"/>
    <mergeCell ref="M39:V39"/>
    <mergeCell ref="M40:V40"/>
    <mergeCell ref="M41:V41"/>
    <mergeCell ref="M42:V42"/>
    <mergeCell ref="M43:V43"/>
    <mergeCell ref="M44:V44"/>
    <mergeCell ref="M45:V45"/>
    <mergeCell ref="M28:V28"/>
    <mergeCell ref="M29:V29"/>
    <mergeCell ref="M30:V30"/>
    <mergeCell ref="M31:V31"/>
    <mergeCell ref="M32:V32"/>
    <mergeCell ref="M33:V33"/>
    <mergeCell ref="M34:V34"/>
    <mergeCell ref="M35:V35"/>
    <mergeCell ref="M36:V36"/>
    <mergeCell ref="M19:V19"/>
    <mergeCell ref="M20:V20"/>
    <mergeCell ref="M21:V21"/>
    <mergeCell ref="M22:V22"/>
    <mergeCell ref="M23:V23"/>
    <mergeCell ref="M24:V24"/>
    <mergeCell ref="M25:V25"/>
    <mergeCell ref="M26:V26"/>
    <mergeCell ref="M27:V27"/>
    <mergeCell ref="M10:V10"/>
    <mergeCell ref="M11:V11"/>
    <mergeCell ref="M12:V12"/>
    <mergeCell ref="M13:V13"/>
    <mergeCell ref="M14:V14"/>
    <mergeCell ref="M15:V15"/>
    <mergeCell ref="M16:V16"/>
    <mergeCell ref="M17:V17"/>
    <mergeCell ref="M18:V18"/>
    <mergeCell ref="B2:K2"/>
    <mergeCell ref="U2:W2"/>
    <mergeCell ref="B5:D5"/>
    <mergeCell ref="M5:T5"/>
    <mergeCell ref="U5:V5"/>
    <mergeCell ref="M6:V6"/>
    <mergeCell ref="M7:V7"/>
    <mergeCell ref="M8:V8"/>
    <mergeCell ref="M9:V9"/>
  </mergeCells>
  <dataValidations count="3">
    <dataValidation type="decimal" showInputMessage="1" showErrorMessage="1" errorTitle="Weight Record" error="Maximum weight 99.9" sqref="F7:F372 H7:H372">
      <formula1>0</formula1>
      <formula2>99.9</formula2>
    </dataValidation>
    <dataValidation type="decimal" showInputMessage="1" showErrorMessage="1" errorTitle="Weight Record" error="Decimal between 0 and 99.9" sqref="E7:E372 G7:G372">
      <formula1>0</formula1>
      <formula2>99.9</formula2>
    </dataValidation>
    <dataValidation type="decimal" operator="lessThanOrEqual" showInputMessage="1" showErrorMessage="1" sqref="U5:V5">
      <formula1>99</formula1>
      <formula2>0</formula2>
    </dataValidation>
  </dataValidations>
  <pageMargins left="0.7" right="0.7" top="0.75" bottom="0.75" header="0.51180555555555496" footer="0.51180555555555496"/>
  <pageSetup paperSize="9" orientation="portrait" horizontalDpi="300" verticalDpi="300"/>
  <ignoredErrors>
    <ignoredError sqref="B7:B372" numberStoredAsText="1"/>
    <ignoredError sqref="G5" evalError="1"/>
  </ignoredErrors>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38"/>
  <sheetViews>
    <sheetView showGridLines="0" showZeros="0" zoomScaleNormal="100" workbookViewId="0">
      <selection activeCell="G7" sqref="G7"/>
    </sheetView>
  </sheetViews>
  <sheetFormatPr defaultColWidth="9.140625" defaultRowHeight="15" x14ac:dyDescent="0.25"/>
  <cols>
    <col min="1" max="1" width="2.7109375" style="37" customWidth="1"/>
    <col min="2" max="2" width="5.7109375" style="37" customWidth="1"/>
    <col min="3" max="9" width="10.7109375" style="37" customWidth="1"/>
    <col min="10" max="10" width="2.7109375" style="37" customWidth="1"/>
    <col min="11" max="18" width="10.7109375" style="37" customWidth="1"/>
    <col min="19" max="19" width="5.7109375" style="37" customWidth="1"/>
    <col min="20" max="20" width="2.7109375" style="37" customWidth="1"/>
    <col min="21" max="28" width="9.140625" style="58"/>
    <col min="29" max="1024" width="9.140625" style="37"/>
  </cols>
  <sheetData>
    <row r="1" spans="1:20" ht="15" customHeight="1" x14ac:dyDescent="0.25">
      <c r="A1" s="59" t="s">
        <v>0</v>
      </c>
      <c r="B1" s="227" t="s">
        <v>383</v>
      </c>
      <c r="C1" s="227"/>
      <c r="D1" s="227"/>
      <c r="E1" s="227"/>
      <c r="F1" s="227"/>
      <c r="G1" s="227"/>
      <c r="H1" s="227"/>
      <c r="I1" s="227"/>
      <c r="J1" s="227"/>
      <c r="K1" s="227"/>
      <c r="L1" s="227"/>
      <c r="M1" s="227"/>
      <c r="N1" s="227"/>
      <c r="O1" s="227"/>
      <c r="P1" s="227"/>
      <c r="Q1" s="227"/>
      <c r="R1" s="227"/>
      <c r="S1" s="227"/>
      <c r="T1" s="59"/>
    </row>
    <row r="2" spans="1:20" ht="19.899999999999999" customHeight="1" x14ac:dyDescent="0.25">
      <c r="A2" s="3"/>
      <c r="B2" s="227"/>
      <c r="C2" s="227"/>
      <c r="D2" s="227"/>
      <c r="E2" s="227"/>
      <c r="F2" s="227"/>
      <c r="G2" s="227"/>
      <c r="H2" s="227"/>
      <c r="I2" s="227"/>
      <c r="J2" s="227"/>
      <c r="K2" s="227"/>
      <c r="L2" s="227"/>
      <c r="M2" s="227"/>
      <c r="N2" s="227"/>
      <c r="O2" s="227"/>
      <c r="P2" s="227"/>
      <c r="Q2" s="227"/>
      <c r="R2" s="227"/>
      <c r="S2" s="227"/>
      <c r="T2" s="3"/>
    </row>
    <row r="3" spans="1:20" ht="15" customHeight="1" x14ac:dyDescent="0.25">
      <c r="A3" s="18"/>
      <c r="B3" s="227"/>
      <c r="C3" s="227"/>
      <c r="D3" s="227"/>
      <c r="E3" s="227"/>
      <c r="F3" s="227"/>
      <c r="G3" s="227"/>
      <c r="H3" s="227"/>
      <c r="I3" s="227"/>
      <c r="J3" s="227"/>
      <c r="K3" s="227"/>
      <c r="L3" s="227"/>
      <c r="M3" s="227"/>
      <c r="N3" s="227"/>
      <c r="O3" s="227"/>
      <c r="P3" s="227"/>
      <c r="Q3" s="227"/>
      <c r="R3" s="227"/>
      <c r="S3" s="227"/>
      <c r="T3" s="60"/>
    </row>
    <row r="4" spans="1:20" ht="20.100000000000001" customHeight="1" x14ac:dyDescent="0.25">
      <c r="A4" s="3"/>
      <c r="B4" s="61"/>
      <c r="C4" s="61"/>
      <c r="D4" s="61"/>
      <c r="E4" s="40"/>
      <c r="F4" s="40"/>
      <c r="G4" s="40"/>
      <c r="H4" s="62"/>
      <c r="I4" s="63"/>
      <c r="J4" s="63"/>
      <c r="K4" s="63"/>
      <c r="L4" s="63"/>
      <c r="M4" s="63"/>
      <c r="N4" s="63"/>
      <c r="O4" s="63"/>
      <c r="P4" s="63"/>
      <c r="Q4" s="63"/>
      <c r="R4" s="63"/>
      <c r="S4" s="63" t="s">
        <v>0</v>
      </c>
      <c r="T4" s="64"/>
    </row>
    <row r="5" spans="1:20" ht="35.1" customHeight="1" x14ac:dyDescent="0.25">
      <c r="A5" s="3"/>
      <c r="B5" s="61"/>
      <c r="C5" s="216" t="s">
        <v>384</v>
      </c>
      <c r="D5" s="216"/>
      <c r="E5" s="216"/>
      <c r="F5" s="216"/>
      <c r="G5" s="216"/>
      <c r="H5" s="216"/>
      <c r="I5" s="216"/>
      <c r="J5" s="216"/>
      <c r="K5" s="216"/>
      <c r="L5" s="216"/>
      <c r="M5" s="65"/>
      <c r="N5" s="65"/>
      <c r="O5" s="65"/>
      <c r="P5" s="65"/>
      <c r="Q5" s="65"/>
      <c r="R5" s="65"/>
      <c r="S5" s="63"/>
      <c r="T5" s="64"/>
    </row>
    <row r="6" spans="1:20" ht="20.100000000000001" customHeight="1" x14ac:dyDescent="0.25">
      <c r="A6" s="3"/>
      <c r="B6" s="61"/>
      <c r="C6" s="61"/>
      <c r="D6" s="61"/>
      <c r="E6" s="40"/>
      <c r="F6" s="40"/>
      <c r="G6" s="40"/>
      <c r="H6" s="62"/>
      <c r="I6" s="63"/>
      <c r="J6" s="63"/>
      <c r="K6" s="63"/>
      <c r="L6" s="63"/>
      <c r="M6" s="63"/>
      <c r="N6" s="63"/>
      <c r="O6" s="63"/>
      <c r="P6" s="63"/>
      <c r="Q6" s="63"/>
      <c r="R6" s="63"/>
      <c r="S6" s="63"/>
      <c r="T6" s="64"/>
    </row>
    <row r="7" spans="1:20" ht="19.899999999999999" customHeight="1" x14ac:dyDescent="0.25">
      <c r="A7" s="3"/>
      <c r="B7" s="228" t="s">
        <v>385</v>
      </c>
      <c r="C7" s="228"/>
      <c r="D7" s="228"/>
      <c r="E7" s="228"/>
      <c r="F7" s="228"/>
      <c r="G7" s="66">
        <v>86</v>
      </c>
      <c r="H7" s="229" t="s">
        <v>386</v>
      </c>
      <c r="I7" s="229"/>
      <c r="J7" s="229"/>
      <c r="K7" s="229"/>
      <c r="L7" s="68">
        <v>22</v>
      </c>
      <c r="M7" s="230" t="s">
        <v>387</v>
      </c>
      <c r="N7" s="230"/>
      <c r="O7" s="230"/>
      <c r="P7" s="230"/>
      <c r="Q7" s="69">
        <f>(G7/(L7+0.0001))*100</f>
        <v>390.90731405766337</v>
      </c>
      <c r="R7" s="231" t="s">
        <v>388</v>
      </c>
      <c r="S7" s="231"/>
      <c r="T7" s="64"/>
    </row>
    <row r="8" spans="1:20" ht="18" customHeight="1" x14ac:dyDescent="0.25">
      <c r="A8" s="3"/>
      <c r="B8" s="61"/>
      <c r="C8" s="61"/>
      <c r="D8" s="61"/>
      <c r="E8" s="40"/>
      <c r="F8" s="40"/>
      <c r="G8" s="40"/>
      <c r="H8" s="62"/>
      <c r="I8" s="63"/>
      <c r="J8" s="63"/>
      <c r="K8" s="63"/>
      <c r="L8" s="63"/>
      <c r="M8" s="63"/>
      <c r="N8" s="63"/>
      <c r="O8" s="63"/>
      <c r="P8" s="63"/>
      <c r="Q8" s="63"/>
      <c r="R8" s="63"/>
      <c r="S8" s="63"/>
      <c r="T8" s="64"/>
    </row>
    <row r="9" spans="1:20" ht="15" customHeight="1" x14ac:dyDescent="0.25">
      <c r="A9" s="3"/>
      <c r="B9" s="70"/>
      <c r="C9" s="70"/>
      <c r="D9" s="70"/>
      <c r="E9" s="11"/>
      <c r="F9" s="11"/>
      <c r="G9" s="11"/>
      <c r="H9" s="71"/>
      <c r="I9" s="72"/>
      <c r="J9" s="72"/>
      <c r="K9" s="72"/>
      <c r="L9" s="72"/>
      <c r="M9" s="72"/>
      <c r="N9" s="72"/>
      <c r="O9" s="72"/>
      <c r="P9" s="72"/>
      <c r="Q9" s="72"/>
      <c r="R9" s="72"/>
      <c r="S9" s="72"/>
      <c r="T9" s="64"/>
    </row>
    <row r="10" spans="1:20" ht="18" customHeight="1" x14ac:dyDescent="0.25">
      <c r="A10" s="3"/>
      <c r="B10" s="61"/>
      <c r="C10" s="61"/>
      <c r="D10" s="61"/>
      <c r="E10" s="40"/>
      <c r="F10" s="40"/>
      <c r="G10" s="40"/>
      <c r="H10" s="62"/>
      <c r="I10" s="63"/>
      <c r="J10" s="63"/>
      <c r="K10" s="63"/>
      <c r="L10" s="63"/>
      <c r="M10" s="63"/>
      <c r="N10" s="63"/>
      <c r="O10" s="63"/>
      <c r="P10" s="63"/>
      <c r="Q10" s="63"/>
      <c r="R10" s="63"/>
      <c r="S10" s="63"/>
      <c r="T10" s="64"/>
    </row>
    <row r="11" spans="1:20" ht="19.899999999999999" customHeight="1" x14ac:dyDescent="0.25">
      <c r="A11" s="3"/>
      <c r="B11" s="232" t="s">
        <v>389</v>
      </c>
      <c r="C11" s="232"/>
      <c r="D11" s="232"/>
      <c r="E11" s="232"/>
      <c r="F11" s="232"/>
      <c r="G11" s="232"/>
      <c r="H11" s="232"/>
      <c r="I11" s="232"/>
      <c r="J11" s="73"/>
      <c r="K11" s="63"/>
      <c r="L11" s="63"/>
      <c r="M11" s="63"/>
      <c r="N11" s="63"/>
      <c r="O11" s="63"/>
      <c r="P11" s="63"/>
      <c r="Q11" s="63"/>
      <c r="R11" s="63"/>
      <c r="S11" s="63"/>
      <c r="T11" s="64"/>
    </row>
    <row r="12" spans="1:20" ht="15" customHeight="1" x14ac:dyDescent="0.25">
      <c r="A12" s="3"/>
      <c r="B12" s="61"/>
      <c r="C12" s="61"/>
      <c r="D12" s="61"/>
      <c r="E12" s="40"/>
      <c r="F12" s="40"/>
      <c r="G12" s="40"/>
      <c r="H12" s="62"/>
      <c r="I12" s="63"/>
      <c r="J12" s="63"/>
      <c r="K12" s="63"/>
      <c r="L12" s="63"/>
      <c r="M12" s="63"/>
      <c r="N12" s="63"/>
      <c r="O12" s="63"/>
      <c r="P12" s="63"/>
      <c r="Q12" s="63"/>
      <c r="R12" s="63"/>
      <c r="S12" s="63"/>
      <c r="T12" s="64"/>
    </row>
    <row r="13" spans="1:20" ht="20.100000000000001" customHeight="1" x14ac:dyDescent="0.25">
      <c r="A13" s="3"/>
      <c r="B13" s="61"/>
      <c r="C13" s="233" t="s">
        <v>390</v>
      </c>
      <c r="D13" s="233"/>
      <c r="E13" s="233"/>
      <c r="F13" s="233"/>
      <c r="G13" s="66">
        <v>326</v>
      </c>
      <c r="H13" s="234" t="s">
        <v>391</v>
      </c>
      <c r="I13" s="234"/>
      <c r="J13" s="234"/>
      <c r="K13" s="234"/>
      <c r="L13" s="68">
        <v>83</v>
      </c>
      <c r="M13" s="63"/>
      <c r="N13" s="235" t="s">
        <v>392</v>
      </c>
      <c r="O13" s="235"/>
      <c r="P13" s="235"/>
      <c r="Q13" s="69">
        <f>L13/(G13/100)</f>
        <v>25.460122699386506</v>
      </c>
      <c r="R13" s="74" t="s">
        <v>393</v>
      </c>
      <c r="S13" s="63"/>
      <c r="T13" s="64"/>
    </row>
    <row r="14" spans="1:20" ht="18" customHeight="1" x14ac:dyDescent="0.25">
      <c r="A14" s="3"/>
      <c r="B14" s="61"/>
      <c r="C14" s="61"/>
      <c r="D14" s="61"/>
      <c r="E14" s="40"/>
      <c r="F14" s="40"/>
      <c r="G14" s="40"/>
      <c r="H14" s="62"/>
      <c r="I14" s="63"/>
      <c r="J14" s="63"/>
      <c r="K14" s="63"/>
      <c r="L14" s="63"/>
      <c r="M14" s="63"/>
      <c r="N14" s="63"/>
      <c r="O14" s="63"/>
      <c r="P14" s="63"/>
      <c r="Q14" s="63"/>
      <c r="R14" s="63"/>
      <c r="S14" s="63"/>
      <c r="T14" s="64"/>
    </row>
    <row r="15" spans="1:20" ht="15" customHeight="1" x14ac:dyDescent="0.25">
      <c r="A15" s="3"/>
      <c r="B15" s="70"/>
      <c r="C15" s="70"/>
      <c r="D15" s="70"/>
      <c r="E15" s="11"/>
      <c r="F15" s="11"/>
      <c r="G15" s="11"/>
      <c r="H15" s="71"/>
      <c r="I15" s="72"/>
      <c r="J15" s="72"/>
      <c r="K15" s="72"/>
      <c r="L15" s="72"/>
      <c r="M15" s="72"/>
      <c r="N15" s="72"/>
      <c r="O15" s="72"/>
      <c r="P15" s="72"/>
      <c r="Q15" s="72"/>
      <c r="R15" s="72"/>
      <c r="S15" s="72"/>
      <c r="T15" s="64"/>
    </row>
    <row r="16" spans="1:20" ht="18" customHeight="1" x14ac:dyDescent="0.25">
      <c r="A16" s="3"/>
      <c r="B16" s="61"/>
      <c r="C16" s="61"/>
      <c r="D16" s="61"/>
      <c r="E16" s="40"/>
      <c r="F16" s="40"/>
      <c r="G16" s="40"/>
      <c r="H16" s="62"/>
      <c r="I16" s="63"/>
      <c r="J16" s="72"/>
      <c r="K16" s="63"/>
      <c r="L16" s="63"/>
      <c r="M16" s="63"/>
      <c r="N16" s="63"/>
      <c r="O16" s="63"/>
      <c r="P16" s="63"/>
      <c r="Q16" s="63"/>
      <c r="R16" s="63"/>
      <c r="S16" s="63"/>
      <c r="T16" s="64"/>
    </row>
    <row r="17" spans="1:20" ht="20.100000000000001" customHeight="1" x14ac:dyDescent="0.25">
      <c r="A17" s="3"/>
      <c r="B17" s="236" t="s">
        <v>394</v>
      </c>
      <c r="C17" s="236"/>
      <c r="D17" s="236"/>
      <c r="E17" s="75">
        <v>16</v>
      </c>
      <c r="F17" s="67">
        <f>E17*28.3495</f>
        <v>453.59199999999998</v>
      </c>
      <c r="G17" s="76" t="s">
        <v>393</v>
      </c>
      <c r="H17" s="62"/>
      <c r="I17" s="45"/>
      <c r="J17" s="15"/>
      <c r="K17" s="77" t="s">
        <v>395</v>
      </c>
      <c r="L17" s="78">
        <v>67.94</v>
      </c>
      <c r="M17" s="237" t="s">
        <v>396</v>
      </c>
      <c r="N17" s="237"/>
      <c r="O17" s="79">
        <f>INT(P18)</f>
        <v>10</v>
      </c>
      <c r="P17" s="74" t="s">
        <v>397</v>
      </c>
      <c r="Q17" s="69">
        <f>R18</f>
        <v>9.7821831072858458</v>
      </c>
      <c r="R17" s="240" t="s">
        <v>398</v>
      </c>
      <c r="S17" s="240"/>
      <c r="T17" s="64"/>
    </row>
    <row r="18" spans="1:20" ht="18" customHeight="1" x14ac:dyDescent="0.25">
      <c r="A18" s="3"/>
      <c r="B18" s="61"/>
      <c r="C18" s="61"/>
      <c r="D18" s="61"/>
      <c r="E18" s="40"/>
      <c r="F18" s="40"/>
      <c r="G18" s="40"/>
      <c r="H18" s="62"/>
      <c r="I18" s="63"/>
      <c r="J18" s="72"/>
      <c r="K18" s="80"/>
      <c r="L18" s="80"/>
      <c r="M18" s="241">
        <f>(L17*1000)/28.3495</f>
        <v>2396.5149297165735</v>
      </c>
      <c r="N18" s="241"/>
      <c r="O18" s="50">
        <f>M18/16</f>
        <v>149.78218310728585</v>
      </c>
      <c r="P18" s="50">
        <f>O18/14</f>
        <v>10.698727364806132</v>
      </c>
      <c r="Q18" s="50">
        <f>P18-O17</f>
        <v>0.69872736480613185</v>
      </c>
      <c r="R18" s="50">
        <f>Q18*14</f>
        <v>9.7821831072858458</v>
      </c>
      <c r="S18" s="80"/>
      <c r="T18" s="64"/>
    </row>
    <row r="19" spans="1:20" ht="15" customHeight="1" x14ac:dyDescent="0.25">
      <c r="A19" s="3"/>
      <c r="B19" s="70"/>
      <c r="C19" s="70"/>
      <c r="D19" s="70"/>
      <c r="E19" s="11"/>
      <c r="F19" s="11"/>
      <c r="G19" s="11"/>
      <c r="H19" s="71"/>
      <c r="I19" s="72"/>
      <c r="J19" s="72"/>
      <c r="K19" s="72"/>
      <c r="L19" s="72"/>
      <c r="M19" s="72"/>
      <c r="N19" s="72"/>
      <c r="O19" s="72"/>
      <c r="P19" s="72"/>
      <c r="Q19" s="72"/>
      <c r="R19" s="72"/>
      <c r="S19" s="72"/>
      <c r="T19" s="64"/>
    </row>
    <row r="20" spans="1:20" ht="18" customHeight="1" x14ac:dyDescent="0.25">
      <c r="A20" s="3"/>
      <c r="B20" s="229"/>
      <c r="C20" s="229"/>
      <c r="D20" s="229"/>
      <c r="E20" s="81"/>
      <c r="F20" s="77"/>
      <c r="G20" s="82"/>
      <c r="H20" s="83"/>
      <c r="I20" s="74"/>
      <c r="J20" s="74"/>
      <c r="K20" s="74"/>
      <c r="L20" s="74"/>
      <c r="M20" s="242"/>
      <c r="N20" s="242"/>
      <c r="O20" s="84"/>
      <c r="P20" s="84"/>
      <c r="Q20" s="84"/>
      <c r="R20" s="84"/>
      <c r="S20" s="63"/>
      <c r="T20" s="64"/>
    </row>
    <row r="21" spans="1:20" ht="15" customHeight="1" x14ac:dyDescent="0.25">
      <c r="A21" s="3"/>
      <c r="B21" s="238" t="s">
        <v>399</v>
      </c>
      <c r="C21" s="238"/>
      <c r="D21" s="238"/>
      <c r="E21" s="238"/>
      <c r="F21" s="238"/>
      <c r="G21" s="238"/>
      <c r="H21" s="238"/>
      <c r="I21" s="238"/>
      <c r="J21" s="238"/>
      <c r="K21" s="238"/>
      <c r="L21" s="238"/>
      <c r="M21" s="238"/>
      <c r="N21" s="238"/>
      <c r="O21" s="86"/>
      <c r="P21" s="86"/>
      <c r="Q21" s="86"/>
      <c r="R21" s="86"/>
      <c r="S21" s="87"/>
      <c r="T21" s="64"/>
    </row>
    <row r="22" spans="1:20" ht="15" customHeight="1" x14ac:dyDescent="0.25">
      <c r="A22" s="3"/>
      <c r="B22" s="85"/>
      <c r="C22" s="85"/>
      <c r="D22" s="85"/>
      <c r="E22" s="88"/>
      <c r="F22" s="88"/>
      <c r="G22" s="88"/>
      <c r="H22" s="89"/>
      <c r="I22" s="90"/>
      <c r="J22" s="90"/>
      <c r="K22" s="90"/>
      <c r="L22" s="90"/>
      <c r="M22" s="90"/>
      <c r="N22" s="90"/>
      <c r="O22" s="90"/>
      <c r="P22" s="90"/>
      <c r="Q22" s="90"/>
      <c r="R22" s="90"/>
      <c r="S22" s="91"/>
      <c r="T22" s="64"/>
    </row>
    <row r="23" spans="1:20" ht="19.899999999999999" customHeight="1" x14ac:dyDescent="0.25">
      <c r="A23" s="3"/>
      <c r="B23" s="238" t="s">
        <v>520</v>
      </c>
      <c r="C23" s="238"/>
      <c r="D23" s="238"/>
      <c r="E23" s="238"/>
      <c r="F23" s="92">
        <v>823</v>
      </c>
      <c r="G23" s="82"/>
      <c r="H23" s="239" t="s">
        <v>400</v>
      </c>
      <c r="I23" s="239"/>
      <c r="J23" s="239"/>
      <c r="K23" s="93">
        <f>(F23/100)*110</f>
        <v>905.30000000000007</v>
      </c>
      <c r="L23" s="240" t="s">
        <v>401</v>
      </c>
      <c r="M23" s="240"/>
      <c r="N23" s="240"/>
      <c r="O23" s="240"/>
      <c r="P23" s="69"/>
      <c r="Q23" s="74"/>
      <c r="R23" s="74"/>
      <c r="S23" s="63"/>
      <c r="T23" s="64"/>
    </row>
    <row r="24" spans="1:20" ht="18" customHeight="1" x14ac:dyDescent="0.25">
      <c r="A24" s="3"/>
      <c r="B24" s="94"/>
      <c r="C24" s="94"/>
      <c r="D24" s="94"/>
      <c r="E24" s="82"/>
      <c r="F24" s="82"/>
      <c r="G24" s="82"/>
      <c r="H24" s="83"/>
      <c r="I24" s="74"/>
      <c r="J24" s="74"/>
      <c r="K24" s="74"/>
      <c r="L24" s="74"/>
      <c r="M24" s="74"/>
      <c r="N24" s="74"/>
      <c r="O24" s="74"/>
      <c r="P24" s="74"/>
      <c r="Q24" s="74"/>
      <c r="R24" s="74"/>
      <c r="S24" s="63"/>
      <c r="T24" s="64"/>
    </row>
    <row r="25" spans="1:20" ht="14.45" customHeight="1" x14ac:dyDescent="0.25">
      <c r="A25" s="3"/>
      <c r="B25" s="95"/>
      <c r="C25" s="95"/>
      <c r="D25" s="95"/>
      <c r="E25" s="11"/>
      <c r="F25" s="11"/>
      <c r="G25" s="11"/>
      <c r="H25" s="11"/>
      <c r="I25" s="11"/>
      <c r="J25" s="11"/>
      <c r="K25" s="11"/>
      <c r="L25" s="11"/>
      <c r="M25" s="11"/>
      <c r="N25" s="11"/>
      <c r="O25" s="11"/>
      <c r="P25" s="11"/>
      <c r="Q25" s="11"/>
      <c r="R25" s="11"/>
      <c r="S25" s="11"/>
      <c r="T25" s="11"/>
    </row>
    <row r="26" spans="1:20" s="58" customFormat="1" ht="14.25" x14ac:dyDescent="0.2"/>
    <row r="27" spans="1:20" s="58" customFormat="1" ht="14.25" x14ac:dyDescent="0.2"/>
    <row r="28" spans="1:20" s="58" customFormat="1" ht="14.25" x14ac:dyDescent="0.2"/>
    <row r="29" spans="1:20" s="58" customFormat="1" ht="14.25" x14ac:dyDescent="0.2"/>
    <row r="30" spans="1:20" s="58" customFormat="1" ht="14.25" x14ac:dyDescent="0.2"/>
    <row r="31" spans="1:20" s="58" customFormat="1" ht="14.25" x14ac:dyDescent="0.2"/>
    <row r="32" spans="1:20" s="58" customFormat="1" ht="14.25" x14ac:dyDescent="0.2"/>
    <row r="33" s="58" customFormat="1" ht="14.25" x14ac:dyDescent="0.2"/>
    <row r="34" s="58" customFormat="1" ht="14.25" x14ac:dyDescent="0.2"/>
    <row r="35" s="58" customFormat="1" ht="14.25" x14ac:dyDescent="0.2"/>
    <row r="36" s="58" customFormat="1" ht="14.25" x14ac:dyDescent="0.2"/>
    <row r="37" s="58" customFormat="1" ht="14.25" x14ac:dyDescent="0.2"/>
    <row r="38" s="58" customFormat="1" ht="14.25" x14ac:dyDescent="0.2"/>
  </sheetData>
  <sheetProtection password="E10E" sheet="1" objects="1" scenarios="1"/>
  <mergeCells count="20">
    <mergeCell ref="B23:E23"/>
    <mergeCell ref="H23:J23"/>
    <mergeCell ref="L23:O23"/>
    <mergeCell ref="R17:S17"/>
    <mergeCell ref="M18:N18"/>
    <mergeCell ref="B20:D20"/>
    <mergeCell ref="M20:N20"/>
    <mergeCell ref="B21:N21"/>
    <mergeCell ref="B11:I11"/>
    <mergeCell ref="C13:F13"/>
    <mergeCell ref="H13:K13"/>
    <mergeCell ref="N13:P13"/>
    <mergeCell ref="B17:D17"/>
    <mergeCell ref="M17:N17"/>
    <mergeCell ref="B1:S3"/>
    <mergeCell ref="C5:L5"/>
    <mergeCell ref="B7:F7"/>
    <mergeCell ref="H7:K7"/>
    <mergeCell ref="M7:P7"/>
    <mergeCell ref="R7:S7"/>
  </mergeCells>
  <dataValidations count="1">
    <dataValidation type="whole" allowBlank="1" showInputMessage="1" showErrorMessage="1" errorTitle="Input" error="Whole number under 1000" sqref="E4 G4 E6 G6:G10 E8:E10 E12 G12:G16 E14:E16 E18:E19 G18:G20 E22 G22 E24 G24">
      <formula1>0</formula1>
      <formula2>999</formula2>
    </dataValidation>
  </dataValidations>
  <pageMargins left="0.7" right="0.7" top="0.75" bottom="0.75" header="0.51180555555555496" footer="0.51180555555555496"/>
  <pageSetup paperSize="9" orientation="portrait" horizontalDpi="300" verticalDpi="30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389"/>
  <sheetViews>
    <sheetView showGridLines="0" showZeros="0" zoomScaleNormal="100" workbookViewId="0">
      <selection activeCell="D5" sqref="D5:I5"/>
    </sheetView>
  </sheetViews>
  <sheetFormatPr defaultColWidth="9.140625" defaultRowHeight="15" x14ac:dyDescent="0.25"/>
  <cols>
    <col min="1" max="2" width="2.7109375" style="96" customWidth="1"/>
    <col min="3" max="5" width="10.7109375" style="96" customWidth="1"/>
    <col min="6" max="6" width="12.7109375" style="96" customWidth="1"/>
    <col min="7" max="12" width="10.7109375" style="96" customWidth="1"/>
    <col min="13" max="14" width="2.7109375" style="96" customWidth="1"/>
    <col min="15" max="27" width="9.140625" style="97"/>
    <col min="28" max="1024" width="9.140625" style="96"/>
  </cols>
  <sheetData>
    <row r="1" spans="1:14" ht="15" customHeight="1" x14ac:dyDescent="0.25">
      <c r="A1" s="98"/>
      <c r="B1" s="98"/>
      <c r="C1" s="98"/>
      <c r="D1" s="98"/>
      <c r="E1" s="98"/>
      <c r="F1" s="98"/>
      <c r="G1" s="98"/>
      <c r="H1" s="98"/>
      <c r="I1" s="98"/>
      <c r="J1" s="98"/>
      <c r="K1" s="98"/>
      <c r="L1" s="98"/>
      <c r="M1" s="98"/>
      <c r="N1" s="98"/>
    </row>
    <row r="2" spans="1:14" ht="19.899999999999999" customHeight="1" x14ac:dyDescent="0.25">
      <c r="A2" s="98"/>
      <c r="B2" s="243" t="s">
        <v>402</v>
      </c>
      <c r="C2" s="243"/>
      <c r="D2" s="243"/>
      <c r="E2" s="98"/>
      <c r="F2" s="98"/>
      <c r="G2" s="98"/>
      <c r="H2" s="98"/>
      <c r="I2" s="244"/>
      <c r="J2" s="244"/>
      <c r="K2" s="244"/>
      <c r="L2" s="99">
        <v>1</v>
      </c>
      <c r="M2" s="98"/>
      <c r="N2" s="98"/>
    </row>
    <row r="3" spans="1:14" ht="15" customHeight="1" x14ac:dyDescent="0.25">
      <c r="A3" s="98" t="s">
        <v>0</v>
      </c>
      <c r="B3" s="98"/>
      <c r="C3" s="98"/>
      <c r="D3" s="98"/>
      <c r="E3" s="98"/>
      <c r="F3" s="98"/>
      <c r="G3" s="98"/>
      <c r="H3" s="98"/>
      <c r="I3" s="98"/>
      <c r="J3" s="98"/>
      <c r="K3" s="98"/>
      <c r="L3" s="98"/>
      <c r="M3" s="98"/>
      <c r="N3" s="98"/>
    </row>
    <row r="4" spans="1:14" s="97" customFormat="1" ht="18" customHeight="1" x14ac:dyDescent="0.2">
      <c r="A4" s="98"/>
      <c r="B4" s="100"/>
      <c r="C4" s="100"/>
      <c r="D4" s="100"/>
      <c r="E4" s="100"/>
      <c r="F4" s="100"/>
      <c r="G4" s="100"/>
      <c r="H4" s="100"/>
      <c r="I4" s="100"/>
      <c r="J4" s="100"/>
      <c r="K4" s="100"/>
      <c r="L4" s="100"/>
      <c r="M4" s="100"/>
      <c r="N4" s="98"/>
    </row>
    <row r="5" spans="1:14" s="97" customFormat="1" ht="25.15" customHeight="1" x14ac:dyDescent="0.2">
      <c r="A5" s="98"/>
      <c r="B5" s="100"/>
      <c r="C5" s="101" t="s">
        <v>403</v>
      </c>
      <c r="D5" s="245"/>
      <c r="E5" s="245"/>
      <c r="F5" s="245"/>
      <c r="G5" s="245"/>
      <c r="H5" s="245"/>
      <c r="I5" s="245"/>
      <c r="J5" s="44"/>
      <c r="K5" s="40" t="s">
        <v>6</v>
      </c>
      <c r="L5" s="102"/>
      <c r="M5" s="103"/>
      <c r="N5" s="98"/>
    </row>
    <row r="6" spans="1:14" s="97" customFormat="1" ht="9.9499999999999993" customHeight="1" x14ac:dyDescent="0.2">
      <c r="A6" s="98"/>
      <c r="B6" s="100"/>
      <c r="C6" s="101"/>
      <c r="D6" s="101"/>
      <c r="E6" s="104"/>
      <c r="F6" s="105"/>
      <c r="G6" s="105"/>
      <c r="H6" s="104"/>
      <c r="I6" s="106"/>
      <c r="J6" s="106"/>
      <c r="K6" s="106"/>
      <c r="L6" s="106"/>
      <c r="M6" s="103"/>
      <c r="N6" s="98"/>
    </row>
    <row r="7" spans="1:14" s="97" customFormat="1" ht="49.9" customHeight="1" x14ac:dyDescent="0.2">
      <c r="A7" s="98"/>
      <c r="B7" s="107"/>
      <c r="C7" s="246" t="s">
        <v>404</v>
      </c>
      <c r="D7" s="246"/>
      <c r="E7" s="108"/>
      <c r="F7" s="108"/>
      <c r="G7" s="107"/>
      <c r="H7" s="109" t="s">
        <v>405</v>
      </c>
      <c r="I7" s="109" t="s">
        <v>406</v>
      </c>
      <c r="J7" s="109" t="s">
        <v>407</v>
      </c>
      <c r="K7" s="109" t="s">
        <v>408</v>
      </c>
      <c r="L7" s="109" t="s">
        <v>409</v>
      </c>
      <c r="M7" s="107"/>
      <c r="N7" s="98"/>
    </row>
    <row r="8" spans="1:14" s="97" customFormat="1" ht="18" customHeight="1" x14ac:dyDescent="0.2">
      <c r="A8" s="98"/>
      <c r="B8" s="100"/>
      <c r="C8" s="245" t="s">
        <v>410</v>
      </c>
      <c r="D8" s="245"/>
      <c r="E8" s="245"/>
      <c r="F8" s="245"/>
      <c r="G8" s="245"/>
      <c r="H8" s="110"/>
      <c r="I8" s="110">
        <v>293</v>
      </c>
      <c r="J8" s="110">
        <v>82</v>
      </c>
      <c r="K8" s="111">
        <f t="shared" ref="K8:K27" si="0">(J8/100)*H8</f>
        <v>0</v>
      </c>
      <c r="L8" s="111">
        <f t="shared" ref="L8:L27" si="1">(J8/100)*I8</f>
        <v>240.26</v>
      </c>
      <c r="M8" s="100"/>
      <c r="N8" s="98"/>
    </row>
    <row r="9" spans="1:14" s="97" customFormat="1" ht="15" customHeight="1" x14ac:dyDescent="0.2">
      <c r="A9" s="98"/>
      <c r="B9" s="100"/>
      <c r="C9" s="245" t="s">
        <v>411</v>
      </c>
      <c r="D9" s="245"/>
      <c r="E9" s="245"/>
      <c r="F9" s="245"/>
      <c r="G9" s="245"/>
      <c r="H9" s="110">
        <v>515</v>
      </c>
      <c r="I9" s="110"/>
      <c r="J9" s="110">
        <v>33</v>
      </c>
      <c r="K9" s="111">
        <f t="shared" si="0"/>
        <v>169.95000000000002</v>
      </c>
      <c r="L9" s="111">
        <f t="shared" si="1"/>
        <v>0</v>
      </c>
      <c r="M9" s="100"/>
      <c r="N9" s="98"/>
    </row>
    <row r="10" spans="1:14" s="97" customFormat="1" ht="15" customHeight="1" x14ac:dyDescent="0.2">
      <c r="A10" s="98"/>
      <c r="B10" s="100"/>
      <c r="C10" s="245" t="s">
        <v>412</v>
      </c>
      <c r="D10" s="245"/>
      <c r="E10" s="245"/>
      <c r="F10" s="245"/>
      <c r="G10" s="245"/>
      <c r="H10" s="110">
        <v>406</v>
      </c>
      <c r="I10" s="110"/>
      <c r="J10" s="110">
        <v>41</v>
      </c>
      <c r="K10" s="111">
        <f t="shared" si="0"/>
        <v>166.45999999999998</v>
      </c>
      <c r="L10" s="111">
        <f t="shared" si="1"/>
        <v>0</v>
      </c>
      <c r="M10" s="100"/>
      <c r="N10" s="98"/>
    </row>
    <row r="11" spans="1:14" s="97" customFormat="1" ht="15" customHeight="1" x14ac:dyDescent="0.2">
      <c r="A11" s="98"/>
      <c r="B11" s="100"/>
      <c r="C11" s="245" t="s">
        <v>413</v>
      </c>
      <c r="D11" s="245"/>
      <c r="E11" s="245"/>
      <c r="F11" s="245"/>
      <c r="G11" s="245"/>
      <c r="H11" s="110"/>
      <c r="I11" s="110">
        <v>399</v>
      </c>
      <c r="J11" s="110">
        <v>128</v>
      </c>
      <c r="K11" s="111">
        <f t="shared" si="0"/>
        <v>0</v>
      </c>
      <c r="L11" s="111">
        <f t="shared" si="1"/>
        <v>510.72</v>
      </c>
      <c r="M11" s="100"/>
      <c r="N11" s="98"/>
    </row>
    <row r="12" spans="1:14" s="97" customFormat="1" ht="15" customHeight="1" x14ac:dyDescent="0.2">
      <c r="A12" s="98"/>
      <c r="B12" s="100"/>
      <c r="C12" s="245" t="s">
        <v>414</v>
      </c>
      <c r="D12" s="245"/>
      <c r="E12" s="245"/>
      <c r="F12" s="245"/>
      <c r="G12" s="245"/>
      <c r="H12" s="110">
        <v>200</v>
      </c>
      <c r="I12" s="110"/>
      <c r="J12" s="110">
        <v>75</v>
      </c>
      <c r="K12" s="111">
        <f t="shared" si="0"/>
        <v>150</v>
      </c>
      <c r="L12" s="111">
        <f t="shared" si="1"/>
        <v>0</v>
      </c>
      <c r="M12" s="100"/>
      <c r="N12" s="98"/>
    </row>
    <row r="13" spans="1:14" s="97" customFormat="1" ht="15" customHeight="1" x14ac:dyDescent="0.2">
      <c r="A13" s="98"/>
      <c r="B13" s="100"/>
      <c r="C13" s="245" t="s">
        <v>415</v>
      </c>
      <c r="D13" s="245"/>
      <c r="E13" s="245"/>
      <c r="F13" s="245"/>
      <c r="G13" s="245"/>
      <c r="H13" s="110">
        <v>200</v>
      </c>
      <c r="I13" s="110"/>
      <c r="J13" s="110">
        <v>80</v>
      </c>
      <c r="K13" s="111">
        <f t="shared" si="0"/>
        <v>160</v>
      </c>
      <c r="L13" s="111">
        <f t="shared" si="1"/>
        <v>0</v>
      </c>
      <c r="M13" s="100"/>
      <c r="N13" s="98"/>
    </row>
    <row r="14" spans="1:14" s="97" customFormat="1" ht="15" customHeight="1" x14ac:dyDescent="0.2">
      <c r="A14" s="98"/>
      <c r="B14" s="100"/>
      <c r="C14" s="245" t="s">
        <v>416</v>
      </c>
      <c r="D14" s="245"/>
      <c r="E14" s="245"/>
      <c r="F14" s="245"/>
      <c r="G14" s="245"/>
      <c r="H14" s="110">
        <v>300</v>
      </c>
      <c r="I14" s="110"/>
      <c r="J14" s="110">
        <v>16</v>
      </c>
      <c r="K14" s="111">
        <f t="shared" si="0"/>
        <v>48</v>
      </c>
      <c r="L14" s="111">
        <f t="shared" si="1"/>
        <v>0</v>
      </c>
      <c r="M14" s="100"/>
      <c r="N14" s="98"/>
    </row>
    <row r="15" spans="1:14" s="97" customFormat="1" ht="15" customHeight="1" x14ac:dyDescent="0.2">
      <c r="A15" s="98"/>
      <c r="B15" s="100"/>
      <c r="C15" s="245" t="s">
        <v>417</v>
      </c>
      <c r="D15" s="245"/>
      <c r="E15" s="245"/>
      <c r="F15" s="245"/>
      <c r="G15" s="245"/>
      <c r="H15" s="110"/>
      <c r="I15" s="110">
        <v>70</v>
      </c>
      <c r="J15" s="110">
        <v>291</v>
      </c>
      <c r="K15" s="111">
        <f t="shared" si="0"/>
        <v>0</v>
      </c>
      <c r="L15" s="111">
        <f t="shared" si="1"/>
        <v>203.70000000000002</v>
      </c>
      <c r="M15" s="100"/>
      <c r="N15" s="98"/>
    </row>
    <row r="16" spans="1:14" s="97" customFormat="1" ht="15" customHeight="1" x14ac:dyDescent="0.2">
      <c r="A16" s="98"/>
      <c r="B16" s="100"/>
      <c r="C16" s="245" t="s">
        <v>418</v>
      </c>
      <c r="D16" s="245"/>
      <c r="E16" s="245"/>
      <c r="F16" s="245"/>
      <c r="G16" s="245"/>
      <c r="H16" s="110">
        <v>100</v>
      </c>
      <c r="I16" s="110"/>
      <c r="J16" s="110">
        <v>331</v>
      </c>
      <c r="K16" s="111">
        <f t="shared" si="0"/>
        <v>331</v>
      </c>
      <c r="L16" s="111">
        <f t="shared" si="1"/>
        <v>0</v>
      </c>
      <c r="M16" s="100"/>
      <c r="N16" s="98"/>
    </row>
    <row r="17" spans="1:14" s="97" customFormat="1" ht="15" customHeight="1" x14ac:dyDescent="0.2">
      <c r="A17" s="98"/>
      <c r="B17" s="100"/>
      <c r="C17" s="245" t="s">
        <v>419</v>
      </c>
      <c r="D17" s="245"/>
      <c r="E17" s="245"/>
      <c r="F17" s="245"/>
      <c r="G17" s="245"/>
      <c r="H17" s="110">
        <v>235</v>
      </c>
      <c r="I17" s="110"/>
      <c r="J17" s="110">
        <v>107</v>
      </c>
      <c r="K17" s="111">
        <f t="shared" si="0"/>
        <v>251.45000000000002</v>
      </c>
      <c r="L17" s="111">
        <f t="shared" si="1"/>
        <v>0</v>
      </c>
      <c r="M17" s="100"/>
      <c r="N17" s="98"/>
    </row>
    <row r="18" spans="1:14" s="97" customFormat="1" ht="15" customHeight="1" x14ac:dyDescent="0.2">
      <c r="A18" s="98"/>
      <c r="B18" s="100"/>
      <c r="C18" s="245" t="s">
        <v>420</v>
      </c>
      <c r="D18" s="245"/>
      <c r="E18" s="245"/>
      <c r="F18" s="245"/>
      <c r="G18" s="245"/>
      <c r="H18" s="110">
        <v>235</v>
      </c>
      <c r="I18" s="110"/>
      <c r="J18" s="110">
        <v>100</v>
      </c>
      <c r="K18" s="111">
        <f t="shared" si="0"/>
        <v>235</v>
      </c>
      <c r="L18" s="111">
        <f t="shared" si="1"/>
        <v>0</v>
      </c>
      <c r="M18" s="100"/>
      <c r="N18" s="98"/>
    </row>
    <row r="19" spans="1:14" s="97" customFormat="1" ht="15" customHeight="1" x14ac:dyDescent="0.2">
      <c r="A19" s="98"/>
      <c r="B19" s="100"/>
      <c r="C19" s="245" t="s">
        <v>421</v>
      </c>
      <c r="D19" s="245"/>
      <c r="E19" s="245"/>
      <c r="F19" s="245"/>
      <c r="G19" s="245"/>
      <c r="H19" s="110"/>
      <c r="I19" s="110">
        <v>15</v>
      </c>
      <c r="J19" s="110">
        <v>3</v>
      </c>
      <c r="K19" s="111">
        <f t="shared" si="0"/>
        <v>0</v>
      </c>
      <c r="L19" s="111">
        <f t="shared" si="1"/>
        <v>0.44999999999999996</v>
      </c>
      <c r="M19" s="100"/>
      <c r="N19" s="98"/>
    </row>
    <row r="20" spans="1:14" s="97" customFormat="1" ht="15" customHeight="1" x14ac:dyDescent="0.2">
      <c r="A20" s="98"/>
      <c r="B20" s="100"/>
      <c r="C20" s="245"/>
      <c r="D20" s="245"/>
      <c r="E20" s="245"/>
      <c r="F20" s="245"/>
      <c r="G20" s="245"/>
      <c r="H20" s="110"/>
      <c r="I20" s="110"/>
      <c r="J20" s="110"/>
      <c r="K20" s="111">
        <f t="shared" si="0"/>
        <v>0</v>
      </c>
      <c r="L20" s="111">
        <f t="shared" si="1"/>
        <v>0</v>
      </c>
      <c r="M20" s="100"/>
      <c r="N20" s="98"/>
    </row>
    <row r="21" spans="1:14" s="97" customFormat="1" ht="15" customHeight="1" x14ac:dyDescent="0.2">
      <c r="A21" s="98"/>
      <c r="B21" s="100"/>
      <c r="C21" s="245"/>
      <c r="D21" s="245"/>
      <c r="E21" s="245"/>
      <c r="F21" s="245"/>
      <c r="G21" s="245"/>
      <c r="H21" s="110"/>
      <c r="I21" s="110"/>
      <c r="J21" s="110"/>
      <c r="K21" s="111">
        <f t="shared" si="0"/>
        <v>0</v>
      </c>
      <c r="L21" s="111">
        <f t="shared" si="1"/>
        <v>0</v>
      </c>
      <c r="M21" s="100"/>
      <c r="N21" s="98"/>
    </row>
    <row r="22" spans="1:14" s="97" customFormat="1" ht="15" customHeight="1" x14ac:dyDescent="0.2">
      <c r="A22" s="98"/>
      <c r="B22" s="100"/>
      <c r="C22" s="245"/>
      <c r="D22" s="245"/>
      <c r="E22" s="245"/>
      <c r="F22" s="245"/>
      <c r="G22" s="245"/>
      <c r="H22" s="110"/>
      <c r="I22" s="110"/>
      <c r="J22" s="110"/>
      <c r="K22" s="111">
        <f t="shared" si="0"/>
        <v>0</v>
      </c>
      <c r="L22" s="111">
        <f t="shared" si="1"/>
        <v>0</v>
      </c>
      <c r="M22" s="100"/>
      <c r="N22" s="98"/>
    </row>
    <row r="23" spans="1:14" s="97" customFormat="1" ht="15" customHeight="1" x14ac:dyDescent="0.2">
      <c r="A23" s="98"/>
      <c r="B23" s="100"/>
      <c r="C23" s="245"/>
      <c r="D23" s="245"/>
      <c r="E23" s="245"/>
      <c r="F23" s="245"/>
      <c r="G23" s="245"/>
      <c r="H23" s="110"/>
      <c r="I23" s="110"/>
      <c r="J23" s="110"/>
      <c r="K23" s="111">
        <f t="shared" si="0"/>
        <v>0</v>
      </c>
      <c r="L23" s="111">
        <f t="shared" si="1"/>
        <v>0</v>
      </c>
      <c r="M23" s="100"/>
      <c r="N23" s="98"/>
    </row>
    <row r="24" spans="1:14" s="97" customFormat="1" ht="15" customHeight="1" x14ac:dyDescent="0.2">
      <c r="A24" s="98"/>
      <c r="B24" s="100"/>
      <c r="C24" s="245"/>
      <c r="D24" s="245"/>
      <c r="E24" s="245"/>
      <c r="F24" s="245"/>
      <c r="G24" s="245"/>
      <c r="H24" s="110"/>
      <c r="I24" s="110"/>
      <c r="J24" s="110"/>
      <c r="K24" s="111">
        <f t="shared" si="0"/>
        <v>0</v>
      </c>
      <c r="L24" s="111">
        <f t="shared" si="1"/>
        <v>0</v>
      </c>
      <c r="M24" s="100"/>
      <c r="N24" s="98"/>
    </row>
    <row r="25" spans="1:14" s="97" customFormat="1" ht="15" customHeight="1" x14ac:dyDescent="0.2">
      <c r="A25" s="98"/>
      <c r="B25" s="100"/>
      <c r="C25" s="245"/>
      <c r="D25" s="245"/>
      <c r="E25" s="245"/>
      <c r="F25" s="245"/>
      <c r="G25" s="245"/>
      <c r="H25" s="110"/>
      <c r="I25" s="110"/>
      <c r="J25" s="110"/>
      <c r="K25" s="111">
        <f t="shared" si="0"/>
        <v>0</v>
      </c>
      <c r="L25" s="111">
        <f t="shared" si="1"/>
        <v>0</v>
      </c>
      <c r="M25" s="100"/>
      <c r="N25" s="98"/>
    </row>
    <row r="26" spans="1:14" s="97" customFormat="1" ht="15" customHeight="1" x14ac:dyDescent="0.2">
      <c r="A26" s="98"/>
      <c r="B26" s="100"/>
      <c r="C26" s="245" t="s">
        <v>422</v>
      </c>
      <c r="D26" s="245"/>
      <c r="E26" s="245"/>
      <c r="F26" s="245"/>
      <c r="G26" s="245"/>
      <c r="H26" s="110"/>
      <c r="I26" s="110"/>
      <c r="J26" s="110"/>
      <c r="K26" s="111">
        <f t="shared" si="0"/>
        <v>0</v>
      </c>
      <c r="L26" s="111">
        <f t="shared" si="1"/>
        <v>0</v>
      </c>
      <c r="M26" s="100"/>
      <c r="N26" s="98"/>
    </row>
    <row r="27" spans="1:14" s="97" customFormat="1" ht="15" customHeight="1" x14ac:dyDescent="0.2">
      <c r="A27" s="98"/>
      <c r="B27" s="100"/>
      <c r="C27" s="245" t="s">
        <v>423</v>
      </c>
      <c r="D27" s="245"/>
      <c r="E27" s="245"/>
      <c r="F27" s="245"/>
      <c r="G27" s="245"/>
      <c r="H27" s="110"/>
      <c r="I27" s="110"/>
      <c r="J27" s="110"/>
      <c r="K27" s="111">
        <f t="shared" si="0"/>
        <v>0</v>
      </c>
      <c r="L27" s="111">
        <f t="shared" si="1"/>
        <v>0</v>
      </c>
      <c r="M27" s="100"/>
      <c r="N27" s="98"/>
    </row>
    <row r="28" spans="1:14" s="97" customFormat="1" ht="18" customHeight="1" x14ac:dyDescent="0.2">
      <c r="A28" s="98"/>
      <c r="B28" s="112"/>
      <c r="C28" s="113"/>
      <c r="D28" s="114">
        <f>H28/F28</f>
        <v>73.820754716981128</v>
      </c>
      <c r="E28" s="114">
        <f>I28/F28</f>
        <v>26.179245283018869</v>
      </c>
      <c r="F28" s="113">
        <f>G28/100</f>
        <v>29.68</v>
      </c>
      <c r="G28" s="115">
        <f>H28+I28</f>
        <v>2968</v>
      </c>
      <c r="H28" s="116">
        <f>SUM(H8:H27)</f>
        <v>2191</v>
      </c>
      <c r="I28" s="116">
        <f>SUM(I8:I27)</f>
        <v>777</v>
      </c>
      <c r="J28" s="116"/>
      <c r="K28" s="116">
        <f>SUM(K8:K27)</f>
        <v>1511.86</v>
      </c>
      <c r="L28" s="116">
        <f>SUM(L8:L27)</f>
        <v>955.13000000000011</v>
      </c>
      <c r="M28" s="117"/>
      <c r="N28" s="98"/>
    </row>
    <row r="29" spans="1:14" s="97" customFormat="1" ht="25.15" customHeight="1" x14ac:dyDescent="0.2">
      <c r="A29" s="98"/>
      <c r="B29" s="100"/>
      <c r="C29" s="246" t="s">
        <v>424</v>
      </c>
      <c r="D29" s="246"/>
      <c r="E29" s="110">
        <v>3044</v>
      </c>
      <c r="F29" s="100" t="s">
        <v>425</v>
      </c>
      <c r="G29" s="118">
        <v>1</v>
      </c>
      <c r="H29" s="247" t="s">
        <v>426</v>
      </c>
      <c r="I29" s="247"/>
      <c r="J29" s="119">
        <f>E29-((E29/100)*G29)</f>
        <v>3013.56</v>
      </c>
      <c r="K29" s="100"/>
      <c r="L29" s="100"/>
      <c r="M29" s="100"/>
      <c r="N29" s="98"/>
    </row>
    <row r="30" spans="1:14" s="97" customFormat="1" ht="18" customHeight="1" x14ac:dyDescent="0.2">
      <c r="A30" s="98"/>
      <c r="B30" s="100"/>
      <c r="C30" s="101"/>
      <c r="D30" s="120"/>
      <c r="E30" s="100"/>
      <c r="F30" s="100"/>
      <c r="G30" s="121"/>
      <c r="H30" s="122"/>
      <c r="I30" s="123"/>
      <c r="J30" s="119"/>
      <c r="K30" s="100"/>
      <c r="L30" s="100"/>
      <c r="M30" s="100"/>
      <c r="N30" s="98"/>
    </row>
    <row r="31" spans="1:14" s="97" customFormat="1" ht="25.15" customHeight="1" x14ac:dyDescent="0.2">
      <c r="A31" s="98"/>
      <c r="B31" s="100"/>
      <c r="C31" s="246" t="s">
        <v>427</v>
      </c>
      <c r="D31" s="246"/>
      <c r="E31" s="110">
        <v>500</v>
      </c>
      <c r="F31" s="247" t="s">
        <v>428</v>
      </c>
      <c r="G31" s="247"/>
      <c r="H31" s="121">
        <f>J29/(E31+0.0001)</f>
        <v>6.027118794576241</v>
      </c>
      <c r="I31" s="248" t="s">
        <v>429</v>
      </c>
      <c r="J31" s="248"/>
      <c r="K31" s="110">
        <v>7</v>
      </c>
      <c r="L31" s="119"/>
      <c r="M31" s="100"/>
      <c r="N31" s="98"/>
    </row>
    <row r="32" spans="1:14" s="97" customFormat="1" ht="9.9499999999999993" customHeight="1" x14ac:dyDescent="0.2">
      <c r="A32" s="98"/>
      <c r="B32" s="107"/>
      <c r="C32" s="246"/>
      <c r="D32" s="246"/>
      <c r="E32" s="119"/>
      <c r="F32" s="248"/>
      <c r="G32" s="248"/>
      <c r="H32" s="124"/>
      <c r="I32" s="247"/>
      <c r="J32" s="247"/>
      <c r="K32" s="119"/>
      <c r="L32" s="119"/>
      <c r="M32" s="107"/>
      <c r="N32" s="98"/>
    </row>
    <row r="33" spans="1:14" s="97" customFormat="1" ht="12" customHeight="1" x14ac:dyDescent="0.2">
      <c r="A33" s="98"/>
      <c r="B33" s="125"/>
      <c r="C33" s="126"/>
      <c r="D33" s="127"/>
      <c r="E33" s="128"/>
      <c r="F33" s="129"/>
      <c r="G33" s="130"/>
      <c r="H33" s="131"/>
      <c r="I33" s="128"/>
      <c r="J33" s="132"/>
      <c r="K33" s="133"/>
      <c r="L33" s="133"/>
      <c r="M33" s="134"/>
      <c r="N33" s="98"/>
    </row>
    <row r="34" spans="1:14" s="97" customFormat="1" ht="15" customHeight="1" x14ac:dyDescent="0.2">
      <c r="A34" s="98"/>
      <c r="B34" s="107"/>
      <c r="C34" s="101"/>
      <c r="D34" s="120"/>
      <c r="E34" s="100"/>
      <c r="F34" s="122"/>
      <c r="G34" s="135"/>
      <c r="H34" s="136"/>
      <c r="I34" s="100"/>
      <c r="J34" s="137"/>
      <c r="K34" s="119"/>
      <c r="L34" s="119"/>
      <c r="M34" s="138"/>
      <c r="N34" s="98"/>
    </row>
    <row r="35" spans="1:14" s="97" customFormat="1" ht="25.15" customHeight="1" x14ac:dyDescent="0.2">
      <c r="A35" s="98"/>
      <c r="B35" s="107"/>
      <c r="C35" s="246" t="s">
        <v>430</v>
      </c>
      <c r="D35" s="246"/>
      <c r="E35" s="119">
        <f>J29/K31</f>
        <v>430.50857142857143</v>
      </c>
      <c r="F35" s="249" t="s">
        <v>431</v>
      </c>
      <c r="G35" s="249"/>
      <c r="H35" s="124">
        <f>(E35/100)*K35</f>
        <v>348.90287142857142</v>
      </c>
      <c r="I35" s="250" t="s">
        <v>432</v>
      </c>
      <c r="J35" s="250"/>
      <c r="K35" s="119">
        <f>((K28+L28)/(E29))*100</f>
        <v>81.044349540078841</v>
      </c>
      <c r="L35" s="124"/>
      <c r="M35" s="139"/>
      <c r="N35" s="98"/>
    </row>
    <row r="36" spans="1:14" s="97" customFormat="1" ht="24.95" customHeight="1" x14ac:dyDescent="0.2">
      <c r="A36" s="98"/>
      <c r="B36" s="107"/>
      <c r="C36" s="246" t="s">
        <v>433</v>
      </c>
      <c r="D36" s="246"/>
      <c r="E36" s="246"/>
      <c r="F36" s="246"/>
      <c r="G36" s="140"/>
      <c r="H36" s="141" t="s">
        <v>434</v>
      </c>
      <c r="I36" s="124">
        <f>(E35/100)*D28</f>
        <v>317.80467654986518</v>
      </c>
      <c r="J36" s="142" t="s">
        <v>435</v>
      </c>
      <c r="K36" s="119">
        <f>(E35/100)*E28</f>
        <v>112.70389487870619</v>
      </c>
      <c r="L36" s="139"/>
      <c r="M36" s="139"/>
      <c r="N36" s="98"/>
    </row>
    <row r="37" spans="1:14" s="97" customFormat="1" ht="9.9499999999999993" customHeight="1" x14ac:dyDescent="0.2">
      <c r="A37" s="98"/>
      <c r="B37" s="107"/>
      <c r="C37" s="101"/>
      <c r="D37" s="143"/>
      <c r="E37" s="119"/>
      <c r="F37" s="100"/>
      <c r="G37" s="124"/>
      <c r="H37" s="124"/>
      <c r="I37" s="144"/>
      <c r="J37" s="119"/>
      <c r="K37" s="119"/>
      <c r="L37" s="139"/>
      <c r="M37" s="139"/>
      <c r="N37" s="98"/>
    </row>
    <row r="38" spans="1:14" s="97" customFormat="1" ht="12" customHeight="1" x14ac:dyDescent="0.2">
      <c r="A38" s="251"/>
      <c r="B38" s="251"/>
      <c r="C38" s="251"/>
      <c r="D38" s="251"/>
      <c r="E38" s="251"/>
      <c r="F38" s="251"/>
      <c r="G38" s="251"/>
      <c r="H38" s="251"/>
      <c r="I38" s="251"/>
      <c r="J38" s="251"/>
      <c r="K38" s="251"/>
      <c r="L38" s="251"/>
      <c r="M38" s="251"/>
      <c r="N38" s="251"/>
    </row>
    <row r="39" spans="1:14" x14ac:dyDescent="0.25">
      <c r="A39" s="97"/>
      <c r="B39" s="97"/>
      <c r="C39" s="97"/>
      <c r="D39" s="97"/>
      <c r="E39" s="97"/>
      <c r="F39" s="97"/>
      <c r="G39" s="97"/>
      <c r="H39" s="97"/>
      <c r="I39" s="97"/>
      <c r="J39" s="97"/>
      <c r="K39" s="97"/>
      <c r="L39" s="97"/>
      <c r="M39" s="97"/>
      <c r="N39" s="97"/>
    </row>
    <row r="40" spans="1:14" ht="12" customHeight="1" x14ac:dyDescent="0.25">
      <c r="A40" s="98"/>
      <c r="B40" s="98"/>
      <c r="C40" s="98"/>
      <c r="D40" s="98"/>
      <c r="E40" s="98"/>
      <c r="F40" s="98"/>
      <c r="G40" s="98"/>
      <c r="H40" s="98"/>
      <c r="I40" s="98"/>
      <c r="J40" s="98"/>
      <c r="K40" s="98"/>
      <c r="L40" s="98"/>
      <c r="M40" s="98"/>
      <c r="N40" s="98"/>
    </row>
    <row r="41" spans="1:14" ht="25.15" customHeight="1" x14ac:dyDescent="0.25">
      <c r="A41" s="98"/>
      <c r="B41" s="243" t="s">
        <v>402</v>
      </c>
      <c r="C41" s="243"/>
      <c r="D41" s="243"/>
      <c r="E41" s="98"/>
      <c r="F41" s="98"/>
      <c r="G41" s="98"/>
      <c r="H41" s="98"/>
      <c r="I41" s="98"/>
      <c r="J41" s="98"/>
      <c r="K41" s="98"/>
      <c r="L41" s="99">
        <v>2</v>
      </c>
      <c r="M41" s="98"/>
      <c r="N41" s="98"/>
    </row>
    <row r="42" spans="1:14" ht="12" customHeight="1" x14ac:dyDescent="0.25">
      <c r="A42" s="98" t="s">
        <v>0</v>
      </c>
      <c r="B42" s="98"/>
      <c r="C42" s="98"/>
      <c r="D42" s="98"/>
      <c r="E42" s="98"/>
      <c r="F42" s="98"/>
      <c r="G42" s="98"/>
      <c r="H42" s="98"/>
      <c r="I42" s="98"/>
      <c r="J42" s="98"/>
      <c r="K42" s="98"/>
      <c r="L42" s="98"/>
      <c r="M42" s="98"/>
      <c r="N42" s="98"/>
    </row>
    <row r="43" spans="1:14" s="97" customFormat="1" ht="18" customHeight="1" x14ac:dyDescent="0.2">
      <c r="A43" s="98"/>
      <c r="B43" s="100"/>
      <c r="C43" s="100"/>
      <c r="D43" s="100"/>
      <c r="E43" s="100"/>
      <c r="F43" s="100"/>
      <c r="G43" s="100"/>
      <c r="H43" s="100"/>
      <c r="I43" s="100"/>
      <c r="J43" s="100"/>
      <c r="K43" s="100"/>
      <c r="L43" s="100"/>
      <c r="M43" s="100"/>
      <c r="N43" s="98"/>
    </row>
    <row r="44" spans="1:14" s="97" customFormat="1" ht="25.15" customHeight="1" x14ac:dyDescent="0.2">
      <c r="A44" s="98"/>
      <c r="B44" s="100"/>
      <c r="C44" s="101" t="s">
        <v>403</v>
      </c>
      <c r="D44" s="245" t="s">
        <v>436</v>
      </c>
      <c r="E44" s="245"/>
      <c r="F44" s="245"/>
      <c r="G44" s="245"/>
      <c r="H44" s="245"/>
      <c r="I44" s="245"/>
      <c r="J44" s="44"/>
      <c r="K44" s="40" t="s">
        <v>6</v>
      </c>
      <c r="L44" s="145"/>
      <c r="M44" s="103"/>
      <c r="N44" s="98"/>
    </row>
    <row r="45" spans="1:14" s="97" customFormat="1" ht="9.9499999999999993" customHeight="1" x14ac:dyDescent="0.2">
      <c r="A45" s="98"/>
      <c r="B45" s="100"/>
      <c r="C45" s="101"/>
      <c r="D45" s="101"/>
      <c r="E45" s="104"/>
      <c r="F45" s="105"/>
      <c r="G45" s="105"/>
      <c r="H45" s="104"/>
      <c r="I45" s="106"/>
      <c r="J45" s="106"/>
      <c r="K45" s="106"/>
      <c r="L45" s="106"/>
      <c r="M45" s="103"/>
      <c r="N45" s="98"/>
    </row>
    <row r="46" spans="1:14" s="97" customFormat="1" ht="49.9" customHeight="1" x14ac:dyDescent="0.2">
      <c r="A46" s="98"/>
      <c r="B46" s="107"/>
      <c r="C46" s="246" t="s">
        <v>404</v>
      </c>
      <c r="D46" s="246"/>
      <c r="E46" s="108"/>
      <c r="F46" s="108"/>
      <c r="G46" s="107"/>
      <c r="H46" s="109" t="s">
        <v>405</v>
      </c>
      <c r="I46" s="109" t="s">
        <v>406</v>
      </c>
      <c r="J46" s="109" t="s">
        <v>407</v>
      </c>
      <c r="K46" s="109" t="s">
        <v>408</v>
      </c>
      <c r="L46" s="109" t="s">
        <v>409</v>
      </c>
      <c r="M46" s="107"/>
      <c r="N46" s="98"/>
    </row>
    <row r="47" spans="1:14" s="97" customFormat="1" ht="18" customHeight="1" x14ac:dyDescent="0.2">
      <c r="A47" s="98"/>
      <c r="B47" s="100"/>
      <c r="C47" s="252" t="s">
        <v>437</v>
      </c>
      <c r="D47" s="252"/>
      <c r="E47" s="252"/>
      <c r="F47" s="252"/>
      <c r="G47" s="252"/>
      <c r="H47" s="110">
        <v>1019</v>
      </c>
      <c r="I47" s="110"/>
      <c r="J47" s="110">
        <v>18</v>
      </c>
      <c r="K47" s="111">
        <f t="shared" ref="K47:K66" si="2">(J47/100)*H47</f>
        <v>183.42</v>
      </c>
      <c r="L47" s="111">
        <f t="shared" ref="L47:L66" si="3">(J47/100)*I47</f>
        <v>0</v>
      </c>
      <c r="M47" s="100"/>
      <c r="N47" s="98"/>
    </row>
    <row r="48" spans="1:14" s="97" customFormat="1" ht="15" customHeight="1" x14ac:dyDescent="0.2">
      <c r="A48" s="98"/>
      <c r="B48" s="100"/>
      <c r="C48" s="252" t="s">
        <v>412</v>
      </c>
      <c r="D48" s="252"/>
      <c r="E48" s="252"/>
      <c r="F48" s="252"/>
      <c r="G48" s="252"/>
      <c r="H48" s="110">
        <v>518</v>
      </c>
      <c r="I48" s="110"/>
      <c r="J48" s="110">
        <v>37</v>
      </c>
      <c r="K48" s="111">
        <f t="shared" si="2"/>
        <v>191.66</v>
      </c>
      <c r="L48" s="111">
        <f t="shared" si="3"/>
        <v>0</v>
      </c>
      <c r="M48" s="100"/>
      <c r="N48" s="98"/>
    </row>
    <row r="49" spans="1:14" s="97" customFormat="1" ht="15" customHeight="1" x14ac:dyDescent="0.2">
      <c r="A49" s="98"/>
      <c r="B49" s="100"/>
      <c r="C49" s="252" t="s">
        <v>438</v>
      </c>
      <c r="D49" s="252"/>
      <c r="E49" s="252"/>
      <c r="F49" s="252"/>
      <c r="G49" s="252"/>
      <c r="H49" s="110">
        <v>780</v>
      </c>
      <c r="I49" s="110"/>
      <c r="J49" s="110">
        <v>20</v>
      </c>
      <c r="K49" s="111">
        <f t="shared" si="2"/>
        <v>156</v>
      </c>
      <c r="L49" s="111">
        <f t="shared" si="3"/>
        <v>0</v>
      </c>
      <c r="M49" s="100"/>
      <c r="N49" s="98"/>
    </row>
    <row r="50" spans="1:14" s="97" customFormat="1" ht="15" customHeight="1" x14ac:dyDescent="0.2">
      <c r="A50" s="98"/>
      <c r="B50" s="100"/>
      <c r="C50" s="252" t="s">
        <v>439</v>
      </c>
      <c r="D50" s="252"/>
      <c r="E50" s="252"/>
      <c r="F50" s="252"/>
      <c r="G50" s="252"/>
      <c r="H50" s="110">
        <v>28</v>
      </c>
      <c r="I50" s="110"/>
      <c r="J50" s="110">
        <v>149</v>
      </c>
      <c r="K50" s="111">
        <f t="shared" si="2"/>
        <v>41.72</v>
      </c>
      <c r="L50" s="111">
        <f t="shared" si="3"/>
        <v>0</v>
      </c>
      <c r="M50" s="100"/>
      <c r="N50" s="98"/>
    </row>
    <row r="51" spans="1:14" s="97" customFormat="1" ht="15" customHeight="1" x14ac:dyDescent="0.2">
      <c r="A51" s="98"/>
      <c r="B51" s="100"/>
      <c r="C51" s="252" t="s">
        <v>440</v>
      </c>
      <c r="D51" s="252"/>
      <c r="E51" s="252"/>
      <c r="F51" s="252"/>
      <c r="G51" s="252"/>
      <c r="H51" s="110"/>
      <c r="I51" s="110">
        <v>17</v>
      </c>
      <c r="J51" s="110">
        <v>904</v>
      </c>
      <c r="K51" s="111">
        <f t="shared" si="2"/>
        <v>0</v>
      </c>
      <c r="L51" s="111">
        <f t="shared" si="3"/>
        <v>153.67999999999998</v>
      </c>
      <c r="M51" s="100"/>
      <c r="N51" s="98"/>
    </row>
    <row r="52" spans="1:14" s="97" customFormat="1" ht="15" customHeight="1" x14ac:dyDescent="0.2">
      <c r="A52" s="98"/>
      <c r="B52" s="100"/>
      <c r="C52" s="252"/>
      <c r="D52" s="252"/>
      <c r="E52" s="252"/>
      <c r="F52" s="252"/>
      <c r="G52" s="252"/>
      <c r="H52" s="110"/>
      <c r="I52" s="110"/>
      <c r="J52" s="110"/>
      <c r="K52" s="111">
        <f t="shared" si="2"/>
        <v>0</v>
      </c>
      <c r="L52" s="111">
        <f t="shared" si="3"/>
        <v>0</v>
      </c>
      <c r="M52" s="100"/>
      <c r="N52" s="98"/>
    </row>
    <row r="53" spans="1:14" s="97" customFormat="1" ht="15" customHeight="1" x14ac:dyDescent="0.2">
      <c r="A53" s="98"/>
      <c r="B53" s="100"/>
      <c r="C53" s="252" t="s">
        <v>441</v>
      </c>
      <c r="D53" s="252"/>
      <c r="E53" s="252"/>
      <c r="F53" s="252"/>
      <c r="G53" s="252"/>
      <c r="H53" s="110"/>
      <c r="I53" s="110"/>
      <c r="J53" s="110"/>
      <c r="K53" s="111">
        <f t="shared" si="2"/>
        <v>0</v>
      </c>
      <c r="L53" s="111">
        <f t="shared" si="3"/>
        <v>0</v>
      </c>
      <c r="M53" s="100"/>
      <c r="N53" s="98"/>
    </row>
    <row r="54" spans="1:14" s="97" customFormat="1" ht="15" customHeight="1" x14ac:dyDescent="0.2">
      <c r="A54" s="98"/>
      <c r="B54" s="100"/>
      <c r="C54" s="252"/>
      <c r="D54" s="252"/>
      <c r="E54" s="252"/>
      <c r="F54" s="252"/>
      <c r="G54" s="252"/>
      <c r="H54" s="110"/>
      <c r="I54" s="110"/>
      <c r="J54" s="110"/>
      <c r="K54" s="111">
        <f t="shared" si="2"/>
        <v>0</v>
      </c>
      <c r="L54" s="111">
        <f t="shared" si="3"/>
        <v>0</v>
      </c>
      <c r="M54" s="100"/>
      <c r="N54" s="98"/>
    </row>
    <row r="55" spans="1:14" s="97" customFormat="1" ht="15" customHeight="1" x14ac:dyDescent="0.2">
      <c r="A55" s="98"/>
      <c r="B55" s="100"/>
      <c r="C55" s="245"/>
      <c r="D55" s="245"/>
      <c r="E55" s="245"/>
      <c r="F55" s="245"/>
      <c r="G55" s="245"/>
      <c r="H55" s="110"/>
      <c r="I55" s="110"/>
      <c r="J55" s="110"/>
      <c r="K55" s="111">
        <f t="shared" si="2"/>
        <v>0</v>
      </c>
      <c r="L55" s="111">
        <f t="shared" si="3"/>
        <v>0</v>
      </c>
      <c r="M55" s="100"/>
      <c r="N55" s="98"/>
    </row>
    <row r="56" spans="1:14" s="97" customFormat="1" ht="15" customHeight="1" x14ac:dyDescent="0.2">
      <c r="A56" s="98"/>
      <c r="B56" s="100"/>
      <c r="C56" s="245"/>
      <c r="D56" s="245"/>
      <c r="E56" s="245"/>
      <c r="F56" s="245"/>
      <c r="G56" s="245"/>
      <c r="H56" s="110"/>
      <c r="I56" s="110"/>
      <c r="J56" s="110"/>
      <c r="K56" s="111">
        <f t="shared" si="2"/>
        <v>0</v>
      </c>
      <c r="L56" s="111">
        <f t="shared" si="3"/>
        <v>0</v>
      </c>
      <c r="M56" s="100"/>
      <c r="N56" s="98"/>
    </row>
    <row r="57" spans="1:14" s="97" customFormat="1" ht="15" customHeight="1" x14ac:dyDescent="0.2">
      <c r="A57" s="98"/>
      <c r="B57" s="100"/>
      <c r="C57" s="245"/>
      <c r="D57" s="245"/>
      <c r="E57" s="245"/>
      <c r="F57" s="245"/>
      <c r="G57" s="245"/>
      <c r="H57" s="110"/>
      <c r="I57" s="110"/>
      <c r="J57" s="110"/>
      <c r="K57" s="111">
        <f t="shared" si="2"/>
        <v>0</v>
      </c>
      <c r="L57" s="111">
        <f t="shared" si="3"/>
        <v>0</v>
      </c>
      <c r="M57" s="100"/>
      <c r="N57" s="98"/>
    </row>
    <row r="58" spans="1:14" s="97" customFormat="1" ht="15" customHeight="1" x14ac:dyDescent="0.2">
      <c r="A58" s="98"/>
      <c r="B58" s="100"/>
      <c r="C58" s="245"/>
      <c r="D58" s="245"/>
      <c r="E58" s="245"/>
      <c r="F58" s="245"/>
      <c r="G58" s="245"/>
      <c r="H58" s="110"/>
      <c r="I58" s="110"/>
      <c r="J58" s="110"/>
      <c r="K58" s="111">
        <f t="shared" si="2"/>
        <v>0</v>
      </c>
      <c r="L58" s="111">
        <f t="shared" si="3"/>
        <v>0</v>
      </c>
      <c r="M58" s="100"/>
      <c r="N58" s="98"/>
    </row>
    <row r="59" spans="1:14" s="97" customFormat="1" ht="15" customHeight="1" x14ac:dyDescent="0.2">
      <c r="A59" s="98"/>
      <c r="B59" s="100"/>
      <c r="C59" s="245"/>
      <c r="D59" s="245"/>
      <c r="E59" s="245"/>
      <c r="F59" s="245"/>
      <c r="G59" s="245"/>
      <c r="H59" s="110"/>
      <c r="I59" s="110"/>
      <c r="J59" s="110"/>
      <c r="K59" s="111">
        <f t="shared" si="2"/>
        <v>0</v>
      </c>
      <c r="L59" s="111">
        <f t="shared" si="3"/>
        <v>0</v>
      </c>
      <c r="M59" s="100"/>
      <c r="N59" s="98"/>
    </row>
    <row r="60" spans="1:14" s="97" customFormat="1" ht="15" customHeight="1" x14ac:dyDescent="0.2">
      <c r="A60" s="98"/>
      <c r="B60" s="100"/>
      <c r="C60" s="245"/>
      <c r="D60" s="245"/>
      <c r="E60" s="245"/>
      <c r="F60" s="245"/>
      <c r="G60" s="245"/>
      <c r="H60" s="110"/>
      <c r="I60" s="110"/>
      <c r="J60" s="110"/>
      <c r="K60" s="111">
        <f t="shared" si="2"/>
        <v>0</v>
      </c>
      <c r="L60" s="111">
        <f t="shared" si="3"/>
        <v>0</v>
      </c>
      <c r="M60" s="100"/>
      <c r="N60" s="98"/>
    </row>
    <row r="61" spans="1:14" s="97" customFormat="1" ht="15" customHeight="1" x14ac:dyDescent="0.2">
      <c r="A61" s="98"/>
      <c r="B61" s="100"/>
      <c r="C61" s="245"/>
      <c r="D61" s="245"/>
      <c r="E61" s="245"/>
      <c r="F61" s="245"/>
      <c r="G61" s="245"/>
      <c r="H61" s="110"/>
      <c r="I61" s="110"/>
      <c r="J61" s="110"/>
      <c r="K61" s="111">
        <f t="shared" si="2"/>
        <v>0</v>
      </c>
      <c r="L61" s="111">
        <f t="shared" si="3"/>
        <v>0</v>
      </c>
      <c r="M61" s="100"/>
      <c r="N61" s="98"/>
    </row>
    <row r="62" spans="1:14" s="97" customFormat="1" ht="15" customHeight="1" x14ac:dyDescent="0.2">
      <c r="A62" s="98"/>
      <c r="B62" s="100"/>
      <c r="C62" s="245"/>
      <c r="D62" s="245"/>
      <c r="E62" s="245"/>
      <c r="F62" s="245"/>
      <c r="G62" s="245"/>
      <c r="H62" s="110"/>
      <c r="I62" s="110"/>
      <c r="J62" s="110"/>
      <c r="K62" s="111">
        <f t="shared" si="2"/>
        <v>0</v>
      </c>
      <c r="L62" s="111">
        <f t="shared" si="3"/>
        <v>0</v>
      </c>
      <c r="M62" s="100"/>
      <c r="N62" s="98"/>
    </row>
    <row r="63" spans="1:14" s="97" customFormat="1" ht="15" customHeight="1" x14ac:dyDescent="0.2">
      <c r="A63" s="98"/>
      <c r="B63" s="100"/>
      <c r="C63" s="245"/>
      <c r="D63" s="245"/>
      <c r="E63" s="245"/>
      <c r="F63" s="245"/>
      <c r="G63" s="245"/>
      <c r="H63" s="110"/>
      <c r="I63" s="110"/>
      <c r="J63" s="110"/>
      <c r="K63" s="111">
        <f t="shared" si="2"/>
        <v>0</v>
      </c>
      <c r="L63" s="111">
        <f t="shared" si="3"/>
        <v>0</v>
      </c>
      <c r="M63" s="100"/>
      <c r="N63" s="98"/>
    </row>
    <row r="64" spans="1:14" s="97" customFormat="1" ht="15" customHeight="1" x14ac:dyDescent="0.2">
      <c r="A64" s="98"/>
      <c r="B64" s="100"/>
      <c r="C64" s="245"/>
      <c r="D64" s="245"/>
      <c r="E64" s="245"/>
      <c r="F64" s="245"/>
      <c r="G64" s="245"/>
      <c r="H64" s="110"/>
      <c r="I64" s="110"/>
      <c r="J64" s="110"/>
      <c r="K64" s="111">
        <f t="shared" si="2"/>
        <v>0</v>
      </c>
      <c r="L64" s="111">
        <f t="shared" si="3"/>
        <v>0</v>
      </c>
      <c r="M64" s="100"/>
      <c r="N64" s="98"/>
    </row>
    <row r="65" spans="1:14" s="97" customFormat="1" ht="15" customHeight="1" x14ac:dyDescent="0.2">
      <c r="A65" s="98"/>
      <c r="B65" s="100"/>
      <c r="C65" s="245"/>
      <c r="D65" s="245"/>
      <c r="E65" s="245"/>
      <c r="F65" s="245"/>
      <c r="G65" s="245"/>
      <c r="H65" s="110"/>
      <c r="I65" s="110"/>
      <c r="J65" s="110"/>
      <c r="K65" s="111">
        <f t="shared" si="2"/>
        <v>0</v>
      </c>
      <c r="L65" s="111">
        <f t="shared" si="3"/>
        <v>0</v>
      </c>
      <c r="M65" s="100"/>
      <c r="N65" s="98"/>
    </row>
    <row r="66" spans="1:14" s="97" customFormat="1" ht="15" customHeight="1" x14ac:dyDescent="0.2">
      <c r="A66" s="98"/>
      <c r="B66" s="100"/>
      <c r="C66" s="245"/>
      <c r="D66" s="245"/>
      <c r="E66" s="245"/>
      <c r="F66" s="245"/>
      <c r="G66" s="245"/>
      <c r="H66" s="110"/>
      <c r="I66" s="110"/>
      <c r="J66" s="110"/>
      <c r="K66" s="111">
        <f t="shared" si="2"/>
        <v>0</v>
      </c>
      <c r="L66" s="111">
        <f t="shared" si="3"/>
        <v>0</v>
      </c>
      <c r="M66" s="100"/>
      <c r="N66" s="98"/>
    </row>
    <row r="67" spans="1:14" s="97" customFormat="1" ht="18" customHeight="1" x14ac:dyDescent="0.2">
      <c r="A67" s="98"/>
      <c r="B67" s="113"/>
      <c r="C67" s="113"/>
      <c r="D67" s="114">
        <f>H67/F67</f>
        <v>99.280270956816253</v>
      </c>
      <c r="E67" s="114">
        <f>I67/F67</f>
        <v>0.71972904318374253</v>
      </c>
      <c r="F67" s="113">
        <f>G67/100</f>
        <v>23.62</v>
      </c>
      <c r="G67" s="115">
        <f>H67+I67</f>
        <v>2362</v>
      </c>
      <c r="H67" s="116">
        <f>SUM(H47:H66)</f>
        <v>2345</v>
      </c>
      <c r="I67" s="116">
        <f>SUM(I47:I66)</f>
        <v>17</v>
      </c>
      <c r="J67" s="116"/>
      <c r="K67" s="116">
        <f>SUM(K47:K66)</f>
        <v>572.79999999999995</v>
      </c>
      <c r="L67" s="116">
        <f>SUM(L47:L66)</f>
        <v>153.67999999999998</v>
      </c>
      <c r="M67" s="113"/>
      <c r="N67" s="98"/>
    </row>
    <row r="68" spans="1:14" s="97" customFormat="1" ht="25.15" customHeight="1" x14ac:dyDescent="0.2">
      <c r="A68" s="98"/>
      <c r="B68" s="100"/>
      <c r="C68" s="246" t="s">
        <v>424</v>
      </c>
      <c r="D68" s="246"/>
      <c r="E68" s="110">
        <v>1995</v>
      </c>
      <c r="F68" s="100" t="s">
        <v>425</v>
      </c>
      <c r="G68" s="118">
        <v>1</v>
      </c>
      <c r="H68" s="247" t="s">
        <v>426</v>
      </c>
      <c r="I68" s="247"/>
      <c r="J68" s="119">
        <f>E68-((E68/100)*G68)</f>
        <v>1975.05</v>
      </c>
      <c r="K68" s="100"/>
      <c r="L68" s="100"/>
      <c r="M68" s="100"/>
      <c r="N68" s="98"/>
    </row>
    <row r="69" spans="1:14" s="97" customFormat="1" ht="18" customHeight="1" x14ac:dyDescent="0.2">
      <c r="A69" s="98"/>
      <c r="B69" s="100"/>
      <c r="C69" s="101"/>
      <c r="D69" s="120"/>
      <c r="E69" s="100"/>
      <c r="F69" s="100"/>
      <c r="G69" s="121"/>
      <c r="H69" s="122"/>
      <c r="I69" s="123"/>
      <c r="J69" s="119"/>
      <c r="K69" s="100"/>
      <c r="L69" s="100"/>
      <c r="M69" s="100"/>
      <c r="N69" s="98"/>
    </row>
    <row r="70" spans="1:14" s="97" customFormat="1" ht="25.15" customHeight="1" x14ac:dyDescent="0.2">
      <c r="A70" s="98"/>
      <c r="B70" s="100"/>
      <c r="C70" s="246" t="s">
        <v>427</v>
      </c>
      <c r="D70" s="246"/>
      <c r="E70" s="110">
        <v>140</v>
      </c>
      <c r="F70" s="247" t="s">
        <v>428</v>
      </c>
      <c r="G70" s="247"/>
      <c r="H70" s="121">
        <f>J68/(E70+0.0001)</f>
        <v>14.107489923221483</v>
      </c>
      <c r="I70" s="248" t="s">
        <v>429</v>
      </c>
      <c r="J70" s="248"/>
      <c r="K70" s="110">
        <v>13</v>
      </c>
      <c r="L70" s="119"/>
      <c r="M70" s="100"/>
      <c r="N70" s="98"/>
    </row>
    <row r="71" spans="1:14" s="97" customFormat="1" ht="9.9499999999999993" customHeight="1" x14ac:dyDescent="0.2">
      <c r="A71" s="98"/>
      <c r="B71" s="107"/>
      <c r="C71" s="246"/>
      <c r="D71" s="246"/>
      <c r="E71" s="119"/>
      <c r="F71" s="248"/>
      <c r="G71" s="248"/>
      <c r="H71" s="124"/>
      <c r="I71" s="247"/>
      <c r="J71" s="247"/>
      <c r="K71" s="119"/>
      <c r="L71" s="119"/>
      <c r="M71" s="107"/>
      <c r="N71" s="98"/>
    </row>
    <row r="72" spans="1:14" s="97" customFormat="1" ht="12" customHeight="1" x14ac:dyDescent="0.2">
      <c r="A72" s="98"/>
      <c r="B72" s="125"/>
      <c r="C72" s="126"/>
      <c r="D72" s="127"/>
      <c r="E72" s="128"/>
      <c r="F72" s="129"/>
      <c r="G72" s="130"/>
      <c r="H72" s="131"/>
      <c r="I72" s="128"/>
      <c r="J72" s="132"/>
      <c r="K72" s="133"/>
      <c r="L72" s="133"/>
      <c r="M72" s="134"/>
      <c r="N72" s="98"/>
    </row>
    <row r="73" spans="1:14" s="97" customFormat="1" ht="15" customHeight="1" x14ac:dyDescent="0.2">
      <c r="A73" s="98"/>
      <c r="B73" s="107"/>
      <c r="C73" s="101"/>
      <c r="D73" s="120"/>
      <c r="E73" s="100"/>
      <c r="F73" s="122"/>
      <c r="G73" s="135"/>
      <c r="H73" s="136"/>
      <c r="I73" s="100"/>
      <c r="J73" s="137"/>
      <c r="K73" s="119"/>
      <c r="L73" s="119"/>
      <c r="M73" s="138"/>
      <c r="N73" s="98"/>
    </row>
    <row r="74" spans="1:14" s="97" customFormat="1" ht="25.15" customHeight="1" x14ac:dyDescent="0.2">
      <c r="A74" s="98"/>
      <c r="B74" s="107"/>
      <c r="C74" s="246" t="s">
        <v>430</v>
      </c>
      <c r="D74" s="246"/>
      <c r="E74" s="119">
        <f>J68/K70</f>
        <v>151.92692307692306</v>
      </c>
      <c r="F74" s="249" t="s">
        <v>431</v>
      </c>
      <c r="G74" s="249"/>
      <c r="H74" s="124">
        <f>(E74/100)*K74</f>
        <v>55.32424615384614</v>
      </c>
      <c r="I74" s="250" t="s">
        <v>432</v>
      </c>
      <c r="J74" s="250"/>
      <c r="K74" s="119">
        <f>((K67+L67)/(E68))*100</f>
        <v>36.415037593984955</v>
      </c>
      <c r="L74" s="124"/>
      <c r="M74" s="139"/>
      <c r="N74" s="98"/>
    </row>
    <row r="75" spans="1:14" s="97" customFormat="1" ht="24.95" customHeight="1" x14ac:dyDescent="0.2">
      <c r="A75" s="98"/>
      <c r="B75" s="107"/>
      <c r="C75" s="246" t="s">
        <v>433</v>
      </c>
      <c r="D75" s="246"/>
      <c r="E75" s="246"/>
      <c r="F75" s="246"/>
      <c r="G75" s="140"/>
      <c r="H75" s="141" t="s">
        <v>434</v>
      </c>
      <c r="I75" s="124">
        <f>(E74/100)*D67</f>
        <v>150.83346088712301</v>
      </c>
      <c r="J75" s="142" t="s">
        <v>435</v>
      </c>
      <c r="K75" s="119">
        <f>(E74/100)*E67</f>
        <v>1.093462189800039</v>
      </c>
      <c r="L75" s="139"/>
      <c r="M75" s="139"/>
      <c r="N75" s="98"/>
    </row>
    <row r="76" spans="1:14" s="97" customFormat="1" ht="9.9499999999999993" customHeight="1" x14ac:dyDescent="0.2">
      <c r="A76" s="98"/>
      <c r="B76" s="107"/>
      <c r="C76" s="101"/>
      <c r="D76" s="143"/>
      <c r="E76" s="119"/>
      <c r="F76" s="100"/>
      <c r="G76" s="124"/>
      <c r="H76" s="124"/>
      <c r="I76" s="144"/>
      <c r="J76" s="119"/>
      <c r="K76" s="119"/>
      <c r="L76" s="139"/>
      <c r="M76" s="139"/>
      <c r="N76" s="98"/>
    </row>
    <row r="77" spans="1:14" s="97" customFormat="1" ht="12" customHeight="1" x14ac:dyDescent="0.2">
      <c r="A77" s="251"/>
      <c r="B77" s="251"/>
      <c r="C77" s="251"/>
      <c r="D77" s="251"/>
      <c r="E77" s="251"/>
      <c r="F77" s="251"/>
      <c r="G77" s="251"/>
      <c r="H77" s="251"/>
      <c r="I77" s="251"/>
      <c r="J77" s="251"/>
      <c r="K77" s="251"/>
      <c r="L77" s="251"/>
      <c r="M77" s="251"/>
      <c r="N77" s="251"/>
    </row>
    <row r="78" spans="1:14" x14ac:dyDescent="0.25">
      <c r="A78" s="97"/>
      <c r="B78" s="97"/>
      <c r="C78" s="97"/>
      <c r="D78" s="97"/>
      <c r="E78" s="97"/>
      <c r="F78" s="97"/>
      <c r="G78" s="97"/>
      <c r="H78" s="97"/>
      <c r="I78" s="97"/>
      <c r="J78" s="97"/>
      <c r="K78" s="97"/>
      <c r="L78" s="97"/>
      <c r="M78" s="97"/>
      <c r="N78" s="97"/>
    </row>
    <row r="79" spans="1:14" ht="12" customHeight="1" x14ac:dyDescent="0.25">
      <c r="A79" s="98"/>
      <c r="B79" s="98"/>
      <c r="C79" s="98"/>
      <c r="D79" s="98"/>
      <c r="E79" s="98"/>
      <c r="F79" s="98"/>
      <c r="G79" s="98"/>
      <c r="H79" s="98"/>
      <c r="I79" s="98"/>
      <c r="J79" s="98"/>
      <c r="K79" s="98"/>
      <c r="L79" s="98"/>
      <c r="M79" s="98"/>
      <c r="N79" s="98"/>
    </row>
    <row r="80" spans="1:14" ht="25.15" customHeight="1" x14ac:dyDescent="0.25">
      <c r="A80" s="98"/>
      <c r="B80" s="243" t="s">
        <v>402</v>
      </c>
      <c r="C80" s="243"/>
      <c r="D80" s="243"/>
      <c r="E80" s="98"/>
      <c r="F80" s="98"/>
      <c r="G80" s="98"/>
      <c r="H80" s="98"/>
      <c r="I80" s="98"/>
      <c r="J80" s="98"/>
      <c r="K80" s="98"/>
      <c r="L80" s="99">
        <v>3</v>
      </c>
      <c r="M80" s="98"/>
      <c r="N80" s="98"/>
    </row>
    <row r="81" spans="1:14" ht="12" customHeight="1" x14ac:dyDescent="0.25">
      <c r="A81" s="98" t="s">
        <v>0</v>
      </c>
      <c r="B81" s="98"/>
      <c r="C81" s="98"/>
      <c r="D81" s="98"/>
      <c r="E81" s="98"/>
      <c r="F81" s="98"/>
      <c r="G81" s="98"/>
      <c r="H81" s="98"/>
      <c r="I81" s="98"/>
      <c r="J81" s="98"/>
      <c r="K81" s="98"/>
      <c r="L81" s="98"/>
      <c r="M81" s="98"/>
      <c r="N81" s="98"/>
    </row>
    <row r="82" spans="1:14" s="97" customFormat="1" ht="18" customHeight="1" x14ac:dyDescent="0.2">
      <c r="A82" s="98"/>
      <c r="B82" s="100"/>
      <c r="C82" s="100"/>
      <c r="D82" s="100"/>
      <c r="E82" s="100"/>
      <c r="F82" s="100"/>
      <c r="G82" s="100"/>
      <c r="H82" s="100"/>
      <c r="I82" s="100"/>
      <c r="J82" s="100"/>
      <c r="K82" s="100"/>
      <c r="L82" s="100"/>
      <c r="M82" s="100"/>
      <c r="N82" s="98"/>
    </row>
    <row r="83" spans="1:14" s="97" customFormat="1" ht="25.15" customHeight="1" x14ac:dyDescent="0.2">
      <c r="A83" s="98"/>
      <c r="B83" s="100"/>
      <c r="C83" s="101" t="s">
        <v>403</v>
      </c>
      <c r="D83" s="245"/>
      <c r="E83" s="245"/>
      <c r="F83" s="245"/>
      <c r="G83" s="245"/>
      <c r="H83" s="245"/>
      <c r="I83" s="245"/>
      <c r="J83" s="44"/>
      <c r="K83" s="40" t="s">
        <v>6</v>
      </c>
      <c r="L83" s="145"/>
      <c r="M83" s="103"/>
      <c r="N83" s="98"/>
    </row>
    <row r="84" spans="1:14" s="97" customFormat="1" ht="9.9499999999999993" customHeight="1" x14ac:dyDescent="0.2">
      <c r="A84" s="98"/>
      <c r="B84" s="100"/>
      <c r="C84" s="101"/>
      <c r="D84" s="101"/>
      <c r="E84" s="104"/>
      <c r="F84" s="105"/>
      <c r="G84" s="105"/>
      <c r="H84" s="104"/>
      <c r="I84" s="106"/>
      <c r="J84" s="106"/>
      <c r="K84" s="106"/>
      <c r="L84" s="106"/>
      <c r="M84" s="103"/>
      <c r="N84" s="98"/>
    </row>
    <row r="85" spans="1:14" s="97" customFormat="1" ht="49.9" customHeight="1" x14ac:dyDescent="0.2">
      <c r="A85" s="98"/>
      <c r="B85" s="107"/>
      <c r="C85" s="246" t="s">
        <v>404</v>
      </c>
      <c r="D85" s="246"/>
      <c r="E85" s="108"/>
      <c r="F85" s="108"/>
      <c r="G85" s="107"/>
      <c r="H85" s="109" t="s">
        <v>405</v>
      </c>
      <c r="I85" s="109" t="s">
        <v>406</v>
      </c>
      <c r="J85" s="109" t="s">
        <v>407</v>
      </c>
      <c r="K85" s="109" t="s">
        <v>408</v>
      </c>
      <c r="L85" s="109" t="s">
        <v>409</v>
      </c>
      <c r="M85" s="107"/>
      <c r="N85" s="98"/>
    </row>
    <row r="86" spans="1:14" s="97" customFormat="1" ht="18" customHeight="1" x14ac:dyDescent="0.2">
      <c r="A86" s="98"/>
      <c r="B86" s="100"/>
      <c r="C86" s="252" t="s">
        <v>442</v>
      </c>
      <c r="D86" s="252"/>
      <c r="E86" s="252"/>
      <c r="F86" s="252"/>
      <c r="G86" s="252"/>
      <c r="H86" s="110">
        <v>100</v>
      </c>
      <c r="I86" s="110"/>
      <c r="J86" s="110">
        <v>97</v>
      </c>
      <c r="K86" s="111">
        <f t="shared" ref="K86:K105" si="4">(J86/100)*H86</f>
        <v>97</v>
      </c>
      <c r="L86" s="111">
        <f t="shared" ref="L86:L105" si="5">(J86/100)*I86</f>
        <v>0</v>
      </c>
      <c r="M86" s="100"/>
      <c r="N86" s="98"/>
    </row>
    <row r="87" spans="1:14" s="97" customFormat="1" ht="15" customHeight="1" x14ac:dyDescent="0.2">
      <c r="A87" s="98"/>
      <c r="B87" s="100"/>
      <c r="C87" s="252"/>
      <c r="D87" s="252"/>
      <c r="E87" s="252"/>
      <c r="F87" s="252"/>
      <c r="G87" s="252"/>
      <c r="H87" s="110"/>
      <c r="I87" s="110"/>
      <c r="J87" s="110"/>
      <c r="K87" s="111">
        <f t="shared" si="4"/>
        <v>0</v>
      </c>
      <c r="L87" s="111">
        <f t="shared" si="5"/>
        <v>0</v>
      </c>
      <c r="M87" s="100"/>
      <c r="N87" s="98"/>
    </row>
    <row r="88" spans="1:14" s="97" customFormat="1" ht="15" customHeight="1" x14ac:dyDescent="0.2">
      <c r="A88" s="98"/>
      <c r="B88" s="100"/>
      <c r="C88" s="252"/>
      <c r="D88" s="252"/>
      <c r="E88" s="252"/>
      <c r="F88" s="252"/>
      <c r="G88" s="252"/>
      <c r="H88" s="110"/>
      <c r="I88" s="110"/>
      <c r="J88" s="110"/>
      <c r="K88" s="111">
        <f t="shared" si="4"/>
        <v>0</v>
      </c>
      <c r="L88" s="111">
        <f t="shared" si="5"/>
        <v>0</v>
      </c>
      <c r="M88" s="100"/>
      <c r="N88" s="98"/>
    </row>
    <row r="89" spans="1:14" s="97" customFormat="1" ht="15" customHeight="1" x14ac:dyDescent="0.2">
      <c r="A89" s="98"/>
      <c r="B89" s="100"/>
      <c r="C89" s="252"/>
      <c r="D89" s="252"/>
      <c r="E89" s="252"/>
      <c r="F89" s="252"/>
      <c r="G89" s="252"/>
      <c r="H89" s="110"/>
      <c r="I89" s="110"/>
      <c r="J89" s="110"/>
      <c r="K89" s="111">
        <f t="shared" si="4"/>
        <v>0</v>
      </c>
      <c r="L89" s="111">
        <f t="shared" si="5"/>
        <v>0</v>
      </c>
      <c r="M89" s="100"/>
      <c r="N89" s="98"/>
    </row>
    <row r="90" spans="1:14" s="97" customFormat="1" ht="15" customHeight="1" x14ac:dyDescent="0.2">
      <c r="A90" s="98"/>
      <c r="B90" s="100"/>
      <c r="C90" s="252"/>
      <c r="D90" s="252"/>
      <c r="E90" s="252"/>
      <c r="F90" s="252"/>
      <c r="G90" s="252"/>
      <c r="H90" s="110"/>
      <c r="I90" s="110"/>
      <c r="J90" s="110"/>
      <c r="K90" s="111">
        <f t="shared" si="4"/>
        <v>0</v>
      </c>
      <c r="L90" s="111">
        <f t="shared" si="5"/>
        <v>0</v>
      </c>
      <c r="M90" s="100"/>
      <c r="N90" s="98"/>
    </row>
    <row r="91" spans="1:14" s="97" customFormat="1" ht="15" customHeight="1" x14ac:dyDescent="0.2">
      <c r="A91" s="98"/>
      <c r="B91" s="100"/>
      <c r="C91" s="252"/>
      <c r="D91" s="252"/>
      <c r="E91" s="252"/>
      <c r="F91" s="252"/>
      <c r="G91" s="252"/>
      <c r="H91" s="110"/>
      <c r="I91" s="110"/>
      <c r="J91" s="110"/>
      <c r="K91" s="111">
        <f t="shared" si="4"/>
        <v>0</v>
      </c>
      <c r="L91" s="111">
        <f t="shared" si="5"/>
        <v>0</v>
      </c>
      <c r="M91" s="100"/>
      <c r="N91" s="98"/>
    </row>
    <row r="92" spans="1:14" s="97" customFormat="1" ht="15" customHeight="1" x14ac:dyDescent="0.2">
      <c r="A92" s="98"/>
      <c r="B92" s="100"/>
      <c r="C92" s="252"/>
      <c r="D92" s="252"/>
      <c r="E92" s="252"/>
      <c r="F92" s="252"/>
      <c r="G92" s="252"/>
      <c r="H92" s="110"/>
      <c r="I92" s="110"/>
      <c r="J92" s="110"/>
      <c r="K92" s="111">
        <f t="shared" si="4"/>
        <v>0</v>
      </c>
      <c r="L92" s="111">
        <f t="shared" si="5"/>
        <v>0</v>
      </c>
      <c r="M92" s="100"/>
      <c r="N92" s="98"/>
    </row>
    <row r="93" spans="1:14" s="97" customFormat="1" ht="15" customHeight="1" x14ac:dyDescent="0.2">
      <c r="A93" s="98"/>
      <c r="B93" s="100"/>
      <c r="C93" s="252"/>
      <c r="D93" s="252"/>
      <c r="E93" s="252"/>
      <c r="F93" s="252"/>
      <c r="G93" s="252"/>
      <c r="H93" s="110"/>
      <c r="I93" s="110"/>
      <c r="J93" s="110"/>
      <c r="K93" s="111">
        <f t="shared" si="4"/>
        <v>0</v>
      </c>
      <c r="L93" s="111">
        <f t="shared" si="5"/>
        <v>0</v>
      </c>
      <c r="M93" s="100"/>
      <c r="N93" s="98"/>
    </row>
    <row r="94" spans="1:14" s="97" customFormat="1" ht="15" customHeight="1" x14ac:dyDescent="0.2">
      <c r="A94" s="98"/>
      <c r="B94" s="100"/>
      <c r="C94" s="245"/>
      <c r="D94" s="245"/>
      <c r="E94" s="245"/>
      <c r="F94" s="245"/>
      <c r="G94" s="245"/>
      <c r="H94" s="110"/>
      <c r="I94" s="110"/>
      <c r="J94" s="110"/>
      <c r="K94" s="111">
        <f t="shared" si="4"/>
        <v>0</v>
      </c>
      <c r="L94" s="111">
        <f t="shared" si="5"/>
        <v>0</v>
      </c>
      <c r="M94" s="100"/>
      <c r="N94" s="98"/>
    </row>
    <row r="95" spans="1:14" s="97" customFormat="1" ht="15" customHeight="1" x14ac:dyDescent="0.2">
      <c r="A95" s="98"/>
      <c r="B95" s="100"/>
      <c r="C95" s="245"/>
      <c r="D95" s="245"/>
      <c r="E95" s="245"/>
      <c r="F95" s="245"/>
      <c r="G95" s="245"/>
      <c r="H95" s="110"/>
      <c r="I95" s="110"/>
      <c r="J95" s="110"/>
      <c r="K95" s="111">
        <f t="shared" si="4"/>
        <v>0</v>
      </c>
      <c r="L95" s="111">
        <f t="shared" si="5"/>
        <v>0</v>
      </c>
      <c r="M95" s="100"/>
      <c r="N95" s="98"/>
    </row>
    <row r="96" spans="1:14" s="97" customFormat="1" ht="15" customHeight="1" x14ac:dyDescent="0.2">
      <c r="A96" s="98"/>
      <c r="B96" s="100"/>
      <c r="C96" s="245"/>
      <c r="D96" s="245"/>
      <c r="E96" s="245"/>
      <c r="F96" s="245"/>
      <c r="G96" s="245"/>
      <c r="H96" s="110"/>
      <c r="I96" s="110"/>
      <c r="J96" s="110"/>
      <c r="K96" s="111">
        <f t="shared" si="4"/>
        <v>0</v>
      </c>
      <c r="L96" s="111">
        <f t="shared" si="5"/>
        <v>0</v>
      </c>
      <c r="M96" s="100"/>
      <c r="N96" s="98"/>
    </row>
    <row r="97" spans="1:14" s="97" customFormat="1" ht="15" customHeight="1" x14ac:dyDescent="0.2">
      <c r="A97" s="98"/>
      <c r="B97" s="100"/>
      <c r="C97" s="245"/>
      <c r="D97" s="245"/>
      <c r="E97" s="245"/>
      <c r="F97" s="245"/>
      <c r="G97" s="245"/>
      <c r="H97" s="110"/>
      <c r="I97" s="110"/>
      <c r="J97" s="110"/>
      <c r="K97" s="111">
        <f t="shared" si="4"/>
        <v>0</v>
      </c>
      <c r="L97" s="111">
        <f t="shared" si="5"/>
        <v>0</v>
      </c>
      <c r="M97" s="100"/>
      <c r="N97" s="98"/>
    </row>
    <row r="98" spans="1:14" s="97" customFormat="1" ht="15" customHeight="1" x14ac:dyDescent="0.2">
      <c r="A98" s="98"/>
      <c r="B98" s="100"/>
      <c r="C98" s="245"/>
      <c r="D98" s="245"/>
      <c r="E98" s="245"/>
      <c r="F98" s="245"/>
      <c r="G98" s="245"/>
      <c r="H98" s="110"/>
      <c r="I98" s="110"/>
      <c r="J98" s="110"/>
      <c r="K98" s="111">
        <f t="shared" si="4"/>
        <v>0</v>
      </c>
      <c r="L98" s="111">
        <f t="shared" si="5"/>
        <v>0</v>
      </c>
      <c r="M98" s="100"/>
      <c r="N98" s="98"/>
    </row>
    <row r="99" spans="1:14" s="97" customFormat="1" ht="15" customHeight="1" x14ac:dyDescent="0.2">
      <c r="A99" s="98"/>
      <c r="B99" s="100"/>
      <c r="C99" s="245"/>
      <c r="D99" s="245"/>
      <c r="E99" s="245"/>
      <c r="F99" s="245"/>
      <c r="G99" s="245"/>
      <c r="H99" s="110"/>
      <c r="I99" s="110"/>
      <c r="J99" s="110"/>
      <c r="K99" s="111">
        <f t="shared" si="4"/>
        <v>0</v>
      </c>
      <c r="L99" s="111">
        <f t="shared" si="5"/>
        <v>0</v>
      </c>
      <c r="M99" s="100"/>
      <c r="N99" s="98"/>
    </row>
    <row r="100" spans="1:14" s="97" customFormat="1" ht="15" customHeight="1" x14ac:dyDescent="0.2">
      <c r="A100" s="98"/>
      <c r="B100" s="100"/>
      <c r="C100" s="245"/>
      <c r="D100" s="245"/>
      <c r="E100" s="245"/>
      <c r="F100" s="245"/>
      <c r="G100" s="245"/>
      <c r="H100" s="110"/>
      <c r="I100" s="110"/>
      <c r="J100" s="110"/>
      <c r="K100" s="111">
        <f t="shared" si="4"/>
        <v>0</v>
      </c>
      <c r="L100" s="111">
        <f t="shared" si="5"/>
        <v>0</v>
      </c>
      <c r="M100" s="100"/>
      <c r="N100" s="98"/>
    </row>
    <row r="101" spans="1:14" s="97" customFormat="1" ht="15" customHeight="1" x14ac:dyDescent="0.2">
      <c r="A101" s="98"/>
      <c r="B101" s="100"/>
      <c r="C101" s="245"/>
      <c r="D101" s="245"/>
      <c r="E101" s="245"/>
      <c r="F101" s="245"/>
      <c r="G101" s="245"/>
      <c r="H101" s="110"/>
      <c r="I101" s="110"/>
      <c r="J101" s="110"/>
      <c r="K101" s="111">
        <f t="shared" si="4"/>
        <v>0</v>
      </c>
      <c r="L101" s="111">
        <f t="shared" si="5"/>
        <v>0</v>
      </c>
      <c r="M101" s="100"/>
      <c r="N101" s="98"/>
    </row>
    <row r="102" spans="1:14" s="97" customFormat="1" ht="15" customHeight="1" x14ac:dyDescent="0.2">
      <c r="A102" s="98"/>
      <c r="B102" s="100"/>
      <c r="C102" s="245"/>
      <c r="D102" s="245"/>
      <c r="E102" s="245"/>
      <c r="F102" s="245"/>
      <c r="G102" s="245"/>
      <c r="H102" s="110"/>
      <c r="I102" s="110"/>
      <c r="J102" s="110"/>
      <c r="K102" s="111">
        <f t="shared" si="4"/>
        <v>0</v>
      </c>
      <c r="L102" s="111">
        <f t="shared" si="5"/>
        <v>0</v>
      </c>
      <c r="M102" s="100"/>
      <c r="N102" s="98"/>
    </row>
    <row r="103" spans="1:14" s="97" customFormat="1" ht="15" customHeight="1" x14ac:dyDescent="0.2">
      <c r="A103" s="98"/>
      <c r="B103" s="100"/>
      <c r="C103" s="245"/>
      <c r="D103" s="245"/>
      <c r="E103" s="245"/>
      <c r="F103" s="245"/>
      <c r="G103" s="245"/>
      <c r="H103" s="110"/>
      <c r="I103" s="110"/>
      <c r="J103" s="110"/>
      <c r="K103" s="111">
        <f t="shared" si="4"/>
        <v>0</v>
      </c>
      <c r="L103" s="111">
        <f t="shared" si="5"/>
        <v>0</v>
      </c>
      <c r="M103" s="100"/>
      <c r="N103" s="98"/>
    </row>
    <row r="104" spans="1:14" s="97" customFormat="1" ht="15" customHeight="1" x14ac:dyDescent="0.2">
      <c r="A104" s="98"/>
      <c r="B104" s="100"/>
      <c r="C104" s="245"/>
      <c r="D104" s="245"/>
      <c r="E104" s="245"/>
      <c r="F104" s="245"/>
      <c r="G104" s="245"/>
      <c r="H104" s="110"/>
      <c r="I104" s="110"/>
      <c r="J104" s="110"/>
      <c r="K104" s="111">
        <f t="shared" si="4"/>
        <v>0</v>
      </c>
      <c r="L104" s="111">
        <f t="shared" si="5"/>
        <v>0</v>
      </c>
      <c r="M104" s="100"/>
      <c r="N104" s="98"/>
    </row>
    <row r="105" spans="1:14" s="97" customFormat="1" ht="15" customHeight="1" x14ac:dyDescent="0.2">
      <c r="A105" s="98"/>
      <c r="B105" s="100"/>
      <c r="C105" s="245"/>
      <c r="D105" s="245"/>
      <c r="E105" s="245"/>
      <c r="F105" s="245"/>
      <c r="G105" s="245"/>
      <c r="H105" s="110"/>
      <c r="I105" s="110"/>
      <c r="J105" s="110"/>
      <c r="K105" s="111">
        <f t="shared" si="4"/>
        <v>0</v>
      </c>
      <c r="L105" s="111">
        <f t="shared" si="5"/>
        <v>0</v>
      </c>
      <c r="M105" s="100"/>
      <c r="N105" s="98"/>
    </row>
    <row r="106" spans="1:14" s="97" customFormat="1" ht="18" customHeight="1" x14ac:dyDescent="0.2">
      <c r="A106" s="98"/>
      <c r="B106" s="112"/>
      <c r="C106" s="113"/>
      <c r="D106" s="114">
        <f>H106/F106</f>
        <v>100</v>
      </c>
      <c r="E106" s="114">
        <f>I106/F106</f>
        <v>0</v>
      </c>
      <c r="F106" s="113">
        <f>G106/100</f>
        <v>1</v>
      </c>
      <c r="G106" s="115">
        <f>H106+I106</f>
        <v>100</v>
      </c>
      <c r="H106" s="116">
        <f>SUM(H86:H105)</f>
        <v>100</v>
      </c>
      <c r="I106" s="116">
        <f>SUM(I86:I105)</f>
        <v>0</v>
      </c>
      <c r="J106" s="116"/>
      <c r="K106" s="116">
        <f>SUM(K86:K105)</f>
        <v>97</v>
      </c>
      <c r="L106" s="116">
        <f>SUM(L86:L105)</f>
        <v>0</v>
      </c>
      <c r="M106" s="117"/>
      <c r="N106" s="98"/>
    </row>
    <row r="107" spans="1:14" s="97" customFormat="1" ht="25.15" customHeight="1" x14ac:dyDescent="0.2">
      <c r="A107" s="98"/>
      <c r="B107" s="100"/>
      <c r="C107" s="246" t="s">
        <v>424</v>
      </c>
      <c r="D107" s="246"/>
      <c r="E107" s="110">
        <v>100</v>
      </c>
      <c r="F107" s="100" t="s">
        <v>425</v>
      </c>
      <c r="G107" s="118">
        <v>1</v>
      </c>
      <c r="H107" s="247" t="s">
        <v>426</v>
      </c>
      <c r="I107" s="247"/>
      <c r="J107" s="119">
        <f>E107-((E107/100)*G107)</f>
        <v>99</v>
      </c>
      <c r="K107" s="100"/>
      <c r="L107" s="100"/>
      <c r="M107" s="100"/>
      <c r="N107" s="98"/>
    </row>
    <row r="108" spans="1:14" s="97" customFormat="1" ht="18" customHeight="1" x14ac:dyDescent="0.2">
      <c r="A108" s="98"/>
      <c r="B108" s="100"/>
      <c r="C108" s="101"/>
      <c r="D108" s="120"/>
      <c r="E108" s="100"/>
      <c r="F108" s="100"/>
      <c r="G108" s="121"/>
      <c r="H108" s="122"/>
      <c r="I108" s="123"/>
      <c r="J108" s="119"/>
      <c r="K108" s="100"/>
      <c r="L108" s="100"/>
      <c r="M108" s="100"/>
      <c r="N108" s="98"/>
    </row>
    <row r="109" spans="1:14" s="97" customFormat="1" ht="25.15" customHeight="1" x14ac:dyDescent="0.2">
      <c r="A109" s="98"/>
      <c r="B109" s="100"/>
      <c r="C109" s="246" t="s">
        <v>427</v>
      </c>
      <c r="D109" s="246"/>
      <c r="E109" s="110">
        <v>100</v>
      </c>
      <c r="F109" s="247" t="s">
        <v>428</v>
      </c>
      <c r="G109" s="247"/>
      <c r="H109" s="121">
        <f>J107/(E109+0.0001)</f>
        <v>0.98999901000099</v>
      </c>
      <c r="I109" s="248" t="s">
        <v>429</v>
      </c>
      <c r="J109" s="248"/>
      <c r="K109" s="110">
        <v>1</v>
      </c>
      <c r="L109" s="119"/>
      <c r="M109" s="100"/>
      <c r="N109" s="98"/>
    </row>
    <row r="110" spans="1:14" s="97" customFormat="1" ht="9.9499999999999993" customHeight="1" x14ac:dyDescent="0.2">
      <c r="A110" s="98"/>
      <c r="B110" s="107"/>
      <c r="C110" s="246"/>
      <c r="D110" s="246"/>
      <c r="E110" s="119"/>
      <c r="F110" s="248"/>
      <c r="G110" s="248"/>
      <c r="H110" s="124"/>
      <c r="I110" s="247"/>
      <c r="J110" s="247"/>
      <c r="K110" s="119"/>
      <c r="L110" s="119"/>
      <c r="M110" s="107"/>
      <c r="N110" s="98"/>
    </row>
    <row r="111" spans="1:14" s="97" customFormat="1" ht="12" customHeight="1" x14ac:dyDescent="0.2">
      <c r="A111" s="98"/>
      <c r="B111" s="125"/>
      <c r="C111" s="126"/>
      <c r="D111" s="127"/>
      <c r="E111" s="128"/>
      <c r="F111" s="129"/>
      <c r="G111" s="130"/>
      <c r="H111" s="131"/>
      <c r="I111" s="128"/>
      <c r="J111" s="132"/>
      <c r="K111" s="133"/>
      <c r="L111" s="133"/>
      <c r="M111" s="134"/>
      <c r="N111" s="98"/>
    </row>
    <row r="112" spans="1:14" s="97" customFormat="1" ht="15" customHeight="1" x14ac:dyDescent="0.2">
      <c r="A112" s="98"/>
      <c r="B112" s="107"/>
      <c r="C112" s="101"/>
      <c r="D112" s="120"/>
      <c r="E112" s="100"/>
      <c r="F112" s="122"/>
      <c r="G112" s="135"/>
      <c r="H112" s="136"/>
      <c r="I112" s="100"/>
      <c r="J112" s="137"/>
      <c r="K112" s="119"/>
      <c r="L112" s="119"/>
      <c r="M112" s="138"/>
      <c r="N112" s="98"/>
    </row>
    <row r="113" spans="1:14" s="97" customFormat="1" ht="25.15" customHeight="1" x14ac:dyDescent="0.2">
      <c r="A113" s="98"/>
      <c r="B113" s="107"/>
      <c r="C113" s="246" t="s">
        <v>430</v>
      </c>
      <c r="D113" s="246"/>
      <c r="E113" s="119">
        <f>J107/K109</f>
        <v>99</v>
      </c>
      <c r="F113" s="249" t="s">
        <v>431</v>
      </c>
      <c r="G113" s="249"/>
      <c r="H113" s="124">
        <f>(E113/100)*K113</f>
        <v>96.03</v>
      </c>
      <c r="I113" s="250" t="s">
        <v>432</v>
      </c>
      <c r="J113" s="250"/>
      <c r="K113" s="119">
        <f>((K106+L106)/(E107))*100</f>
        <v>97</v>
      </c>
      <c r="L113" s="124"/>
      <c r="M113" s="139"/>
      <c r="N113" s="98"/>
    </row>
    <row r="114" spans="1:14" s="97" customFormat="1" ht="24.95" customHeight="1" x14ac:dyDescent="0.2">
      <c r="A114" s="98"/>
      <c r="B114" s="107"/>
      <c r="C114" s="246" t="s">
        <v>433</v>
      </c>
      <c r="D114" s="246"/>
      <c r="E114" s="246"/>
      <c r="F114" s="246"/>
      <c r="G114" s="140"/>
      <c r="H114" s="141" t="s">
        <v>434</v>
      </c>
      <c r="I114" s="124">
        <f>(E113/100)*D106</f>
        <v>99</v>
      </c>
      <c r="J114" s="142" t="s">
        <v>435</v>
      </c>
      <c r="K114" s="119">
        <f>(E113/100)*E106</f>
        <v>0</v>
      </c>
      <c r="L114" s="139"/>
      <c r="M114" s="139"/>
      <c r="N114" s="98"/>
    </row>
    <row r="115" spans="1:14" s="97" customFormat="1" ht="9.9499999999999993" customHeight="1" x14ac:dyDescent="0.2">
      <c r="A115" s="98"/>
      <c r="B115" s="107"/>
      <c r="C115" s="101"/>
      <c r="D115" s="143"/>
      <c r="E115" s="119"/>
      <c r="F115" s="100"/>
      <c r="G115" s="124"/>
      <c r="H115" s="124"/>
      <c r="I115" s="144"/>
      <c r="J115" s="119"/>
      <c r="K115" s="119"/>
      <c r="L115" s="139"/>
      <c r="M115" s="139"/>
      <c r="N115" s="98"/>
    </row>
    <row r="116" spans="1:14" s="97" customFormat="1" ht="12" customHeight="1" x14ac:dyDescent="0.2">
      <c r="A116" s="251"/>
      <c r="B116" s="251"/>
      <c r="C116" s="251"/>
      <c r="D116" s="251"/>
      <c r="E116" s="251"/>
      <c r="F116" s="251"/>
      <c r="G116" s="251"/>
      <c r="H116" s="251"/>
      <c r="I116" s="251"/>
      <c r="J116" s="251"/>
      <c r="K116" s="251"/>
      <c r="L116" s="251"/>
      <c r="M116" s="251"/>
      <c r="N116" s="251"/>
    </row>
    <row r="117" spans="1:14" x14ac:dyDescent="0.25">
      <c r="A117" s="97"/>
      <c r="B117" s="97"/>
      <c r="C117" s="97"/>
      <c r="D117" s="97"/>
      <c r="E117" s="97"/>
      <c r="F117" s="97"/>
      <c r="G117" s="97"/>
      <c r="H117" s="97"/>
      <c r="I117" s="97"/>
      <c r="J117" s="97"/>
      <c r="K117" s="97"/>
      <c r="L117" s="97"/>
      <c r="M117" s="97"/>
      <c r="N117" s="97"/>
    </row>
    <row r="118" spans="1:14" ht="12" customHeight="1" x14ac:dyDescent="0.25">
      <c r="A118" s="98"/>
      <c r="B118" s="98"/>
      <c r="C118" s="98"/>
      <c r="D118" s="98"/>
      <c r="E118" s="98"/>
      <c r="F118" s="98"/>
      <c r="G118" s="98"/>
      <c r="H118" s="98"/>
      <c r="I118" s="98"/>
      <c r="J118" s="98"/>
      <c r="K118" s="98"/>
      <c r="L118" s="98"/>
      <c r="M118" s="98"/>
      <c r="N118" s="98"/>
    </row>
    <row r="119" spans="1:14" ht="25.15" customHeight="1" x14ac:dyDescent="0.25">
      <c r="A119" s="98"/>
      <c r="B119" s="243" t="s">
        <v>402</v>
      </c>
      <c r="C119" s="243"/>
      <c r="D119" s="243"/>
      <c r="E119" s="98"/>
      <c r="F119" s="98"/>
      <c r="G119" s="98"/>
      <c r="H119" s="98"/>
      <c r="I119" s="98"/>
      <c r="J119" s="98"/>
      <c r="K119" s="98"/>
      <c r="L119" s="99">
        <v>4</v>
      </c>
      <c r="M119" s="98"/>
      <c r="N119" s="98"/>
    </row>
    <row r="120" spans="1:14" ht="12" customHeight="1" x14ac:dyDescent="0.25">
      <c r="A120" s="98" t="s">
        <v>0</v>
      </c>
      <c r="B120" s="98"/>
      <c r="C120" s="98"/>
      <c r="D120" s="98"/>
      <c r="E120" s="98"/>
      <c r="F120" s="98"/>
      <c r="G120" s="98"/>
      <c r="H120" s="98"/>
      <c r="I120" s="98"/>
      <c r="J120" s="98"/>
      <c r="K120" s="98"/>
      <c r="L120" s="98"/>
      <c r="M120" s="98"/>
      <c r="N120" s="98"/>
    </row>
    <row r="121" spans="1:14" s="97" customFormat="1" ht="18" customHeight="1" x14ac:dyDescent="0.2">
      <c r="A121" s="98"/>
      <c r="B121" s="100"/>
      <c r="C121" s="100"/>
      <c r="D121" s="100"/>
      <c r="E121" s="100"/>
      <c r="F121" s="100"/>
      <c r="G121" s="100"/>
      <c r="H121" s="100"/>
      <c r="I121" s="100"/>
      <c r="J121" s="100"/>
      <c r="K121" s="100"/>
      <c r="L121" s="100"/>
      <c r="M121" s="100"/>
      <c r="N121" s="98"/>
    </row>
    <row r="122" spans="1:14" s="97" customFormat="1" ht="25.15" customHeight="1" x14ac:dyDescent="0.2">
      <c r="A122" s="98"/>
      <c r="B122" s="100"/>
      <c r="C122" s="101" t="s">
        <v>403</v>
      </c>
      <c r="D122" s="245"/>
      <c r="E122" s="245"/>
      <c r="F122" s="245"/>
      <c r="G122" s="245"/>
      <c r="H122" s="245"/>
      <c r="I122" s="245"/>
      <c r="J122" s="44"/>
      <c r="K122" s="40" t="s">
        <v>6</v>
      </c>
      <c r="L122" s="145"/>
      <c r="M122" s="103"/>
      <c r="N122" s="98"/>
    </row>
    <row r="123" spans="1:14" s="97" customFormat="1" ht="9.9499999999999993" customHeight="1" x14ac:dyDescent="0.2">
      <c r="A123" s="98"/>
      <c r="B123" s="100"/>
      <c r="C123" s="101"/>
      <c r="D123" s="101"/>
      <c r="E123" s="104"/>
      <c r="F123" s="105"/>
      <c r="G123" s="105"/>
      <c r="H123" s="104"/>
      <c r="I123" s="106"/>
      <c r="J123" s="106"/>
      <c r="K123" s="106"/>
      <c r="L123" s="106"/>
      <c r="M123" s="103"/>
      <c r="N123" s="98"/>
    </row>
    <row r="124" spans="1:14" s="97" customFormat="1" ht="49.9" customHeight="1" x14ac:dyDescent="0.2">
      <c r="A124" s="98"/>
      <c r="B124" s="107"/>
      <c r="C124" s="246" t="s">
        <v>404</v>
      </c>
      <c r="D124" s="246"/>
      <c r="E124" s="108"/>
      <c r="F124" s="108"/>
      <c r="G124" s="107"/>
      <c r="H124" s="109" t="s">
        <v>405</v>
      </c>
      <c r="I124" s="109" t="s">
        <v>406</v>
      </c>
      <c r="J124" s="109" t="s">
        <v>407</v>
      </c>
      <c r="K124" s="109" t="s">
        <v>408</v>
      </c>
      <c r="L124" s="109" t="s">
        <v>409</v>
      </c>
      <c r="M124" s="107"/>
      <c r="N124" s="98"/>
    </row>
    <row r="125" spans="1:14" s="97" customFormat="1" ht="18" customHeight="1" x14ac:dyDescent="0.2">
      <c r="A125" s="98"/>
      <c r="B125" s="100"/>
      <c r="C125" s="252" t="s">
        <v>442</v>
      </c>
      <c r="D125" s="252"/>
      <c r="E125" s="252"/>
      <c r="F125" s="252"/>
      <c r="G125" s="252"/>
      <c r="H125" s="110">
        <v>100</v>
      </c>
      <c r="I125" s="110"/>
      <c r="J125" s="110">
        <v>97</v>
      </c>
      <c r="K125" s="111">
        <f t="shared" ref="K125:K144" si="6">(J125/100)*H125</f>
        <v>97</v>
      </c>
      <c r="L125" s="111">
        <f t="shared" ref="L125:L144" si="7">(J125/100)*I125</f>
        <v>0</v>
      </c>
      <c r="M125" s="100"/>
      <c r="N125" s="98"/>
    </row>
    <row r="126" spans="1:14" s="97" customFormat="1" ht="15" customHeight="1" x14ac:dyDescent="0.2">
      <c r="A126" s="98"/>
      <c r="B126" s="100"/>
      <c r="C126" s="252"/>
      <c r="D126" s="252"/>
      <c r="E126" s="252"/>
      <c r="F126" s="252"/>
      <c r="G126" s="252"/>
      <c r="H126" s="110"/>
      <c r="I126" s="110"/>
      <c r="J126" s="110"/>
      <c r="K126" s="111">
        <f t="shared" si="6"/>
        <v>0</v>
      </c>
      <c r="L126" s="111">
        <f t="shared" si="7"/>
        <v>0</v>
      </c>
      <c r="M126" s="100"/>
      <c r="N126" s="98"/>
    </row>
    <row r="127" spans="1:14" s="97" customFormat="1" ht="15" customHeight="1" x14ac:dyDescent="0.2">
      <c r="A127" s="98"/>
      <c r="B127" s="100"/>
      <c r="C127" s="252"/>
      <c r="D127" s="252"/>
      <c r="E127" s="252"/>
      <c r="F127" s="252"/>
      <c r="G127" s="252"/>
      <c r="H127" s="110"/>
      <c r="I127" s="110"/>
      <c r="J127" s="110"/>
      <c r="K127" s="111">
        <f t="shared" si="6"/>
        <v>0</v>
      </c>
      <c r="L127" s="111">
        <f t="shared" si="7"/>
        <v>0</v>
      </c>
      <c r="M127" s="100"/>
      <c r="N127" s="98"/>
    </row>
    <row r="128" spans="1:14" s="97" customFormat="1" ht="15" customHeight="1" x14ac:dyDescent="0.2">
      <c r="A128" s="98"/>
      <c r="B128" s="100"/>
      <c r="C128" s="252"/>
      <c r="D128" s="252"/>
      <c r="E128" s="252"/>
      <c r="F128" s="252"/>
      <c r="G128" s="252"/>
      <c r="H128" s="110"/>
      <c r="I128" s="110"/>
      <c r="J128" s="110"/>
      <c r="K128" s="111">
        <f t="shared" si="6"/>
        <v>0</v>
      </c>
      <c r="L128" s="111">
        <f t="shared" si="7"/>
        <v>0</v>
      </c>
      <c r="M128" s="100"/>
      <c r="N128" s="98"/>
    </row>
    <row r="129" spans="1:14" s="97" customFormat="1" ht="15" customHeight="1" x14ac:dyDescent="0.2">
      <c r="A129" s="98"/>
      <c r="B129" s="100"/>
      <c r="C129" s="252"/>
      <c r="D129" s="252"/>
      <c r="E129" s="252"/>
      <c r="F129" s="252"/>
      <c r="G129" s="252"/>
      <c r="H129" s="110"/>
      <c r="I129" s="110"/>
      <c r="J129" s="110"/>
      <c r="K129" s="111">
        <f t="shared" si="6"/>
        <v>0</v>
      </c>
      <c r="L129" s="111">
        <f t="shared" si="7"/>
        <v>0</v>
      </c>
      <c r="M129" s="100"/>
      <c r="N129" s="98"/>
    </row>
    <row r="130" spans="1:14" s="97" customFormat="1" ht="15" customHeight="1" x14ac:dyDescent="0.2">
      <c r="A130" s="98"/>
      <c r="B130" s="100"/>
      <c r="C130" s="252"/>
      <c r="D130" s="252"/>
      <c r="E130" s="252"/>
      <c r="F130" s="252"/>
      <c r="G130" s="252"/>
      <c r="H130" s="110"/>
      <c r="I130" s="110"/>
      <c r="J130" s="110"/>
      <c r="K130" s="111">
        <f t="shared" si="6"/>
        <v>0</v>
      </c>
      <c r="L130" s="111">
        <f t="shared" si="7"/>
        <v>0</v>
      </c>
      <c r="M130" s="100"/>
      <c r="N130" s="98"/>
    </row>
    <row r="131" spans="1:14" s="97" customFormat="1" ht="15" customHeight="1" x14ac:dyDescent="0.2">
      <c r="A131" s="98"/>
      <c r="B131" s="100"/>
      <c r="C131" s="252"/>
      <c r="D131" s="252"/>
      <c r="E131" s="252"/>
      <c r="F131" s="252"/>
      <c r="G131" s="252"/>
      <c r="H131" s="110"/>
      <c r="I131" s="110"/>
      <c r="J131" s="110"/>
      <c r="K131" s="111">
        <f t="shared" si="6"/>
        <v>0</v>
      </c>
      <c r="L131" s="111">
        <f t="shared" si="7"/>
        <v>0</v>
      </c>
      <c r="M131" s="100"/>
      <c r="N131" s="98"/>
    </row>
    <row r="132" spans="1:14" s="97" customFormat="1" ht="15" customHeight="1" x14ac:dyDescent="0.2">
      <c r="A132" s="98"/>
      <c r="B132" s="100"/>
      <c r="C132" s="252"/>
      <c r="D132" s="252"/>
      <c r="E132" s="252"/>
      <c r="F132" s="252"/>
      <c r="G132" s="252"/>
      <c r="H132" s="110"/>
      <c r="I132" s="110"/>
      <c r="J132" s="110"/>
      <c r="K132" s="111">
        <f t="shared" si="6"/>
        <v>0</v>
      </c>
      <c r="L132" s="111">
        <f t="shared" si="7"/>
        <v>0</v>
      </c>
      <c r="M132" s="100"/>
      <c r="N132" s="98"/>
    </row>
    <row r="133" spans="1:14" s="97" customFormat="1" ht="15" customHeight="1" x14ac:dyDescent="0.2">
      <c r="A133" s="98"/>
      <c r="B133" s="100"/>
      <c r="C133" s="245"/>
      <c r="D133" s="245"/>
      <c r="E133" s="245"/>
      <c r="F133" s="245"/>
      <c r="G133" s="245"/>
      <c r="H133" s="110"/>
      <c r="I133" s="110"/>
      <c r="J133" s="110"/>
      <c r="K133" s="111">
        <f t="shared" si="6"/>
        <v>0</v>
      </c>
      <c r="L133" s="111">
        <f t="shared" si="7"/>
        <v>0</v>
      </c>
      <c r="M133" s="100"/>
      <c r="N133" s="98"/>
    </row>
    <row r="134" spans="1:14" s="97" customFormat="1" ht="15" customHeight="1" x14ac:dyDescent="0.2">
      <c r="A134" s="98"/>
      <c r="B134" s="100"/>
      <c r="C134" s="245"/>
      <c r="D134" s="245"/>
      <c r="E134" s="245"/>
      <c r="F134" s="245"/>
      <c r="G134" s="245"/>
      <c r="H134" s="110"/>
      <c r="I134" s="110"/>
      <c r="J134" s="110"/>
      <c r="K134" s="111">
        <f t="shared" si="6"/>
        <v>0</v>
      </c>
      <c r="L134" s="111">
        <f t="shared" si="7"/>
        <v>0</v>
      </c>
      <c r="M134" s="100"/>
      <c r="N134" s="98"/>
    </row>
    <row r="135" spans="1:14" s="97" customFormat="1" ht="15" customHeight="1" x14ac:dyDescent="0.2">
      <c r="A135" s="98"/>
      <c r="B135" s="100"/>
      <c r="C135" s="245"/>
      <c r="D135" s="245"/>
      <c r="E135" s="245"/>
      <c r="F135" s="245"/>
      <c r="G135" s="245"/>
      <c r="H135" s="110"/>
      <c r="I135" s="110"/>
      <c r="J135" s="110"/>
      <c r="K135" s="111">
        <f t="shared" si="6"/>
        <v>0</v>
      </c>
      <c r="L135" s="111">
        <f t="shared" si="7"/>
        <v>0</v>
      </c>
      <c r="M135" s="100"/>
      <c r="N135" s="98"/>
    </row>
    <row r="136" spans="1:14" s="97" customFormat="1" ht="15" customHeight="1" x14ac:dyDescent="0.2">
      <c r="A136" s="98"/>
      <c r="B136" s="100"/>
      <c r="C136" s="245"/>
      <c r="D136" s="245"/>
      <c r="E136" s="245"/>
      <c r="F136" s="245"/>
      <c r="G136" s="245"/>
      <c r="H136" s="110"/>
      <c r="I136" s="110"/>
      <c r="J136" s="110"/>
      <c r="K136" s="111">
        <f t="shared" si="6"/>
        <v>0</v>
      </c>
      <c r="L136" s="111">
        <f t="shared" si="7"/>
        <v>0</v>
      </c>
      <c r="M136" s="100"/>
      <c r="N136" s="98"/>
    </row>
    <row r="137" spans="1:14" s="97" customFormat="1" ht="15" customHeight="1" x14ac:dyDescent="0.2">
      <c r="A137" s="98"/>
      <c r="B137" s="100"/>
      <c r="C137" s="245"/>
      <c r="D137" s="245"/>
      <c r="E137" s="245"/>
      <c r="F137" s="245"/>
      <c r="G137" s="245"/>
      <c r="H137" s="110"/>
      <c r="I137" s="110"/>
      <c r="J137" s="110"/>
      <c r="K137" s="111">
        <f t="shared" si="6"/>
        <v>0</v>
      </c>
      <c r="L137" s="111">
        <f t="shared" si="7"/>
        <v>0</v>
      </c>
      <c r="M137" s="100"/>
      <c r="N137" s="98"/>
    </row>
    <row r="138" spans="1:14" s="97" customFormat="1" ht="15" customHeight="1" x14ac:dyDescent="0.2">
      <c r="A138" s="98"/>
      <c r="B138" s="100"/>
      <c r="C138" s="245"/>
      <c r="D138" s="245"/>
      <c r="E138" s="245"/>
      <c r="F138" s="245"/>
      <c r="G138" s="245"/>
      <c r="H138" s="110"/>
      <c r="I138" s="110"/>
      <c r="J138" s="110"/>
      <c r="K138" s="111">
        <f t="shared" si="6"/>
        <v>0</v>
      </c>
      <c r="L138" s="111">
        <f t="shared" si="7"/>
        <v>0</v>
      </c>
      <c r="M138" s="100"/>
      <c r="N138" s="98"/>
    </row>
    <row r="139" spans="1:14" s="97" customFormat="1" ht="15" customHeight="1" x14ac:dyDescent="0.2">
      <c r="A139" s="98"/>
      <c r="B139" s="100"/>
      <c r="C139" s="245"/>
      <c r="D139" s="245"/>
      <c r="E139" s="245"/>
      <c r="F139" s="245"/>
      <c r="G139" s="245"/>
      <c r="H139" s="110"/>
      <c r="I139" s="110"/>
      <c r="J139" s="110"/>
      <c r="K139" s="111">
        <f t="shared" si="6"/>
        <v>0</v>
      </c>
      <c r="L139" s="111">
        <f t="shared" si="7"/>
        <v>0</v>
      </c>
      <c r="M139" s="100"/>
      <c r="N139" s="98"/>
    </row>
    <row r="140" spans="1:14" s="97" customFormat="1" ht="15" customHeight="1" x14ac:dyDescent="0.2">
      <c r="A140" s="98"/>
      <c r="B140" s="100"/>
      <c r="C140" s="245"/>
      <c r="D140" s="245"/>
      <c r="E140" s="245"/>
      <c r="F140" s="245"/>
      <c r="G140" s="245"/>
      <c r="H140" s="110"/>
      <c r="I140" s="110"/>
      <c r="J140" s="110"/>
      <c r="K140" s="111">
        <f t="shared" si="6"/>
        <v>0</v>
      </c>
      <c r="L140" s="111">
        <f t="shared" si="7"/>
        <v>0</v>
      </c>
      <c r="M140" s="100"/>
      <c r="N140" s="98"/>
    </row>
    <row r="141" spans="1:14" s="97" customFormat="1" ht="15" customHeight="1" x14ac:dyDescent="0.2">
      <c r="A141" s="98"/>
      <c r="B141" s="100"/>
      <c r="C141" s="245"/>
      <c r="D141" s="245"/>
      <c r="E141" s="245"/>
      <c r="F141" s="245"/>
      <c r="G141" s="245"/>
      <c r="H141" s="110"/>
      <c r="I141" s="110"/>
      <c r="J141" s="110"/>
      <c r="K141" s="111">
        <f t="shared" si="6"/>
        <v>0</v>
      </c>
      <c r="L141" s="111">
        <f t="shared" si="7"/>
        <v>0</v>
      </c>
      <c r="M141" s="100"/>
      <c r="N141" s="98"/>
    </row>
    <row r="142" spans="1:14" s="97" customFormat="1" ht="15" customHeight="1" x14ac:dyDescent="0.2">
      <c r="A142" s="98"/>
      <c r="B142" s="100"/>
      <c r="C142" s="245"/>
      <c r="D142" s="245"/>
      <c r="E142" s="245"/>
      <c r="F142" s="245"/>
      <c r="G142" s="245"/>
      <c r="H142" s="110"/>
      <c r="I142" s="110"/>
      <c r="J142" s="110"/>
      <c r="K142" s="111">
        <f t="shared" si="6"/>
        <v>0</v>
      </c>
      <c r="L142" s="111">
        <f t="shared" si="7"/>
        <v>0</v>
      </c>
      <c r="M142" s="100"/>
      <c r="N142" s="98"/>
    </row>
    <row r="143" spans="1:14" s="97" customFormat="1" ht="15" customHeight="1" x14ac:dyDescent="0.2">
      <c r="A143" s="98"/>
      <c r="B143" s="100"/>
      <c r="C143" s="245"/>
      <c r="D143" s="245"/>
      <c r="E143" s="245"/>
      <c r="F143" s="245"/>
      <c r="G143" s="245"/>
      <c r="H143" s="110"/>
      <c r="I143" s="110"/>
      <c r="J143" s="110"/>
      <c r="K143" s="111">
        <f t="shared" si="6"/>
        <v>0</v>
      </c>
      <c r="L143" s="111">
        <f t="shared" si="7"/>
        <v>0</v>
      </c>
      <c r="M143" s="100"/>
      <c r="N143" s="98"/>
    </row>
    <row r="144" spans="1:14" s="97" customFormat="1" ht="15" customHeight="1" x14ac:dyDescent="0.2">
      <c r="A144" s="98"/>
      <c r="B144" s="100"/>
      <c r="C144" s="245"/>
      <c r="D144" s="245"/>
      <c r="E144" s="245"/>
      <c r="F144" s="245"/>
      <c r="G144" s="245"/>
      <c r="H144" s="110"/>
      <c r="I144" s="110"/>
      <c r="J144" s="110"/>
      <c r="K144" s="111">
        <f t="shared" si="6"/>
        <v>0</v>
      </c>
      <c r="L144" s="111">
        <f t="shared" si="7"/>
        <v>0</v>
      </c>
      <c r="M144" s="100"/>
      <c r="N144" s="98"/>
    </row>
    <row r="145" spans="1:14" s="97" customFormat="1" ht="18" customHeight="1" x14ac:dyDescent="0.2">
      <c r="A145" s="98"/>
      <c r="B145" s="112"/>
      <c r="C145" s="113"/>
      <c r="D145" s="114">
        <f>H145/F145</f>
        <v>100</v>
      </c>
      <c r="E145" s="114">
        <f>I145/F145</f>
        <v>0</v>
      </c>
      <c r="F145" s="113">
        <f>G145/100</f>
        <v>1</v>
      </c>
      <c r="G145" s="115">
        <f>H145+I145</f>
        <v>100</v>
      </c>
      <c r="H145" s="116">
        <f>SUM(H125:H144)</f>
        <v>100</v>
      </c>
      <c r="I145" s="116">
        <f>SUM(I125:I144)</f>
        <v>0</v>
      </c>
      <c r="J145" s="116"/>
      <c r="K145" s="116">
        <f>SUM(K125:K144)</f>
        <v>97</v>
      </c>
      <c r="L145" s="116">
        <f>SUM(L125:L144)</f>
        <v>0</v>
      </c>
      <c r="M145" s="117"/>
      <c r="N145" s="98"/>
    </row>
    <row r="146" spans="1:14" s="97" customFormat="1" ht="25.15" customHeight="1" x14ac:dyDescent="0.2">
      <c r="A146" s="98"/>
      <c r="B146" s="100"/>
      <c r="C146" s="246" t="s">
        <v>424</v>
      </c>
      <c r="D146" s="246"/>
      <c r="E146" s="110">
        <v>100</v>
      </c>
      <c r="F146" s="100" t="s">
        <v>425</v>
      </c>
      <c r="G146" s="118">
        <v>1</v>
      </c>
      <c r="H146" s="247" t="s">
        <v>426</v>
      </c>
      <c r="I146" s="247"/>
      <c r="J146" s="119">
        <f>E146-((E146/100)*G146)</f>
        <v>99</v>
      </c>
      <c r="K146" s="100"/>
      <c r="L146" s="100"/>
      <c r="M146" s="100"/>
      <c r="N146" s="98"/>
    </row>
    <row r="147" spans="1:14" s="97" customFormat="1" ht="18" customHeight="1" x14ac:dyDescent="0.2">
      <c r="A147" s="98"/>
      <c r="B147" s="100"/>
      <c r="C147" s="101"/>
      <c r="D147" s="120"/>
      <c r="E147" s="100"/>
      <c r="F147" s="100"/>
      <c r="G147" s="121"/>
      <c r="H147" s="122"/>
      <c r="I147" s="123"/>
      <c r="J147" s="119"/>
      <c r="K147" s="100"/>
      <c r="L147" s="100"/>
      <c r="M147" s="100"/>
      <c r="N147" s="98"/>
    </row>
    <row r="148" spans="1:14" s="97" customFormat="1" ht="25.15" customHeight="1" x14ac:dyDescent="0.2">
      <c r="A148" s="98"/>
      <c r="B148" s="100"/>
      <c r="C148" s="246" t="s">
        <v>427</v>
      </c>
      <c r="D148" s="246"/>
      <c r="E148" s="110">
        <v>100</v>
      </c>
      <c r="F148" s="247" t="s">
        <v>428</v>
      </c>
      <c r="G148" s="247"/>
      <c r="H148" s="121">
        <f>J146/(E148+0.0001)</f>
        <v>0.98999901000099</v>
      </c>
      <c r="I148" s="248" t="s">
        <v>429</v>
      </c>
      <c r="J148" s="248"/>
      <c r="K148" s="110">
        <v>1</v>
      </c>
      <c r="L148" s="119"/>
      <c r="M148" s="100"/>
      <c r="N148" s="98"/>
    </row>
    <row r="149" spans="1:14" s="97" customFormat="1" ht="9.9499999999999993" customHeight="1" x14ac:dyDescent="0.2">
      <c r="A149" s="98"/>
      <c r="B149" s="107"/>
      <c r="C149" s="246"/>
      <c r="D149" s="246"/>
      <c r="E149" s="119"/>
      <c r="F149" s="248"/>
      <c r="G149" s="248"/>
      <c r="H149" s="124"/>
      <c r="I149" s="247"/>
      <c r="J149" s="247"/>
      <c r="K149" s="119"/>
      <c r="L149" s="119"/>
      <c r="M149" s="107"/>
      <c r="N149" s="98"/>
    </row>
    <row r="150" spans="1:14" s="97" customFormat="1" ht="12" customHeight="1" x14ac:dyDescent="0.2">
      <c r="A150" s="98"/>
      <c r="B150" s="125"/>
      <c r="C150" s="126"/>
      <c r="D150" s="127"/>
      <c r="E150" s="128"/>
      <c r="F150" s="129"/>
      <c r="G150" s="130"/>
      <c r="H150" s="131"/>
      <c r="I150" s="128"/>
      <c r="J150" s="132"/>
      <c r="K150" s="133"/>
      <c r="L150" s="133"/>
      <c r="M150" s="134"/>
      <c r="N150" s="98"/>
    </row>
    <row r="151" spans="1:14" s="97" customFormat="1" ht="15" customHeight="1" x14ac:dyDescent="0.2">
      <c r="A151" s="98"/>
      <c r="B151" s="107"/>
      <c r="C151" s="101"/>
      <c r="D151" s="120"/>
      <c r="E151" s="100"/>
      <c r="F151" s="122"/>
      <c r="G151" s="135"/>
      <c r="H151" s="136"/>
      <c r="I151" s="100"/>
      <c r="J151" s="137"/>
      <c r="K151" s="119"/>
      <c r="L151" s="119"/>
      <c r="M151" s="138"/>
      <c r="N151" s="98"/>
    </row>
    <row r="152" spans="1:14" s="97" customFormat="1" ht="25.15" customHeight="1" x14ac:dyDescent="0.2">
      <c r="A152" s="98"/>
      <c r="B152" s="107"/>
      <c r="C152" s="246" t="s">
        <v>430</v>
      </c>
      <c r="D152" s="246"/>
      <c r="E152" s="119">
        <f>J146/K148</f>
        <v>99</v>
      </c>
      <c r="F152" s="249" t="s">
        <v>431</v>
      </c>
      <c r="G152" s="249"/>
      <c r="H152" s="124">
        <f>(E152/100)*K152</f>
        <v>96.03</v>
      </c>
      <c r="I152" s="250" t="s">
        <v>432</v>
      </c>
      <c r="J152" s="250"/>
      <c r="K152" s="119">
        <f>((K145+L145)/(E146))*100</f>
        <v>97</v>
      </c>
      <c r="L152" s="124"/>
      <c r="M152" s="139"/>
      <c r="N152" s="98"/>
    </row>
    <row r="153" spans="1:14" s="97" customFormat="1" ht="24.95" customHeight="1" x14ac:dyDescent="0.2">
      <c r="A153" s="98"/>
      <c r="B153" s="107"/>
      <c r="C153" s="246" t="s">
        <v>433</v>
      </c>
      <c r="D153" s="246"/>
      <c r="E153" s="246"/>
      <c r="F153" s="246"/>
      <c r="G153" s="140"/>
      <c r="H153" s="141" t="s">
        <v>434</v>
      </c>
      <c r="I153" s="124">
        <f>(E152/100)*D145</f>
        <v>99</v>
      </c>
      <c r="J153" s="142" t="s">
        <v>435</v>
      </c>
      <c r="K153" s="119">
        <f>(E152/100)*E145</f>
        <v>0</v>
      </c>
      <c r="L153" s="139"/>
      <c r="M153" s="139"/>
      <c r="N153" s="98"/>
    </row>
    <row r="154" spans="1:14" s="97" customFormat="1" ht="9.9499999999999993" customHeight="1" x14ac:dyDescent="0.2">
      <c r="A154" s="98"/>
      <c r="B154" s="107"/>
      <c r="C154" s="101"/>
      <c r="D154" s="143"/>
      <c r="E154" s="119"/>
      <c r="F154" s="100"/>
      <c r="G154" s="124"/>
      <c r="H154" s="124"/>
      <c r="I154" s="144"/>
      <c r="J154" s="119"/>
      <c r="K154" s="119"/>
      <c r="L154" s="139"/>
      <c r="M154" s="139"/>
      <c r="N154" s="98"/>
    </row>
    <row r="155" spans="1:14" s="97" customFormat="1" ht="12" customHeight="1" x14ac:dyDescent="0.2">
      <c r="A155" s="251"/>
      <c r="B155" s="251"/>
      <c r="C155" s="251"/>
      <c r="D155" s="251"/>
      <c r="E155" s="251"/>
      <c r="F155" s="251"/>
      <c r="G155" s="251"/>
      <c r="H155" s="251"/>
      <c r="I155" s="251"/>
      <c r="J155" s="251"/>
      <c r="K155" s="251"/>
      <c r="L155" s="251"/>
      <c r="M155" s="251"/>
      <c r="N155" s="251"/>
    </row>
    <row r="156" spans="1:14" x14ac:dyDescent="0.25">
      <c r="A156" s="146"/>
      <c r="B156" s="97"/>
      <c r="C156" s="97"/>
      <c r="D156" s="97"/>
      <c r="E156" s="97"/>
      <c r="F156" s="97"/>
      <c r="G156" s="97"/>
      <c r="H156" s="97"/>
      <c r="I156" s="97"/>
      <c r="J156" s="97"/>
      <c r="K156" s="97"/>
      <c r="L156" s="97"/>
      <c r="M156" s="97"/>
      <c r="N156" s="97"/>
    </row>
    <row r="157" spans="1:14" ht="12" customHeight="1" x14ac:dyDescent="0.25">
      <c r="A157" s="98"/>
      <c r="B157" s="98"/>
      <c r="C157" s="98"/>
      <c r="D157" s="98"/>
      <c r="E157" s="98"/>
      <c r="F157" s="98"/>
      <c r="G157" s="98"/>
      <c r="H157" s="98"/>
      <c r="I157" s="98"/>
      <c r="J157" s="98"/>
      <c r="K157" s="98"/>
      <c r="L157" s="98"/>
      <c r="M157" s="98"/>
      <c r="N157" s="98"/>
    </row>
    <row r="158" spans="1:14" ht="25.15" customHeight="1" x14ac:dyDescent="0.25">
      <c r="A158" s="98"/>
      <c r="B158" s="243" t="s">
        <v>402</v>
      </c>
      <c r="C158" s="243"/>
      <c r="D158" s="243"/>
      <c r="E158" s="98"/>
      <c r="F158" s="98"/>
      <c r="G158" s="98"/>
      <c r="H158" s="98"/>
      <c r="I158" s="98"/>
      <c r="J158" s="98"/>
      <c r="K158" s="98"/>
      <c r="L158" s="99">
        <v>5</v>
      </c>
      <c r="M158" s="98"/>
      <c r="N158" s="98"/>
    </row>
    <row r="159" spans="1:14" ht="12" customHeight="1" x14ac:dyDescent="0.25">
      <c r="A159" s="98" t="s">
        <v>0</v>
      </c>
      <c r="B159" s="98"/>
      <c r="C159" s="98"/>
      <c r="D159" s="98"/>
      <c r="E159" s="98"/>
      <c r="F159" s="98"/>
      <c r="G159" s="98"/>
      <c r="H159" s="98"/>
      <c r="I159" s="98"/>
      <c r="J159" s="98"/>
      <c r="K159" s="98"/>
      <c r="L159" s="98"/>
      <c r="M159" s="98"/>
      <c r="N159" s="98"/>
    </row>
    <row r="160" spans="1:14" s="97" customFormat="1" ht="18" customHeight="1" x14ac:dyDescent="0.2">
      <c r="A160" s="98"/>
      <c r="B160" s="100"/>
      <c r="C160" s="100"/>
      <c r="D160" s="100"/>
      <c r="E160" s="100"/>
      <c r="F160" s="100"/>
      <c r="G160" s="100"/>
      <c r="H160" s="100"/>
      <c r="I160" s="100"/>
      <c r="J160" s="100"/>
      <c r="K160" s="100"/>
      <c r="L160" s="100"/>
      <c r="M160" s="100"/>
      <c r="N160" s="98"/>
    </row>
    <row r="161" spans="1:14" s="97" customFormat="1" ht="25.15" customHeight="1" x14ac:dyDescent="0.2">
      <c r="A161" s="98"/>
      <c r="B161" s="100"/>
      <c r="C161" s="101" t="s">
        <v>403</v>
      </c>
      <c r="D161" s="245"/>
      <c r="E161" s="245"/>
      <c r="F161" s="245"/>
      <c r="G161" s="245"/>
      <c r="H161" s="245"/>
      <c r="I161" s="245"/>
      <c r="J161" s="44"/>
      <c r="K161" s="40" t="s">
        <v>6</v>
      </c>
      <c r="L161" s="145"/>
      <c r="M161" s="103"/>
      <c r="N161" s="98"/>
    </row>
    <row r="162" spans="1:14" s="97" customFormat="1" ht="9.9499999999999993" customHeight="1" x14ac:dyDescent="0.2">
      <c r="A162" s="98"/>
      <c r="B162" s="100"/>
      <c r="C162" s="101"/>
      <c r="D162" s="101"/>
      <c r="E162" s="104"/>
      <c r="F162" s="105"/>
      <c r="G162" s="105"/>
      <c r="H162" s="104"/>
      <c r="I162" s="106"/>
      <c r="J162" s="106"/>
      <c r="K162" s="106"/>
      <c r="L162" s="106"/>
      <c r="M162" s="103"/>
      <c r="N162" s="98"/>
    </row>
    <row r="163" spans="1:14" s="97" customFormat="1" ht="49.9" customHeight="1" x14ac:dyDescent="0.2">
      <c r="A163" s="98"/>
      <c r="B163" s="107"/>
      <c r="C163" s="246" t="s">
        <v>404</v>
      </c>
      <c r="D163" s="246"/>
      <c r="E163" s="108"/>
      <c r="F163" s="108"/>
      <c r="G163" s="107"/>
      <c r="H163" s="109" t="s">
        <v>405</v>
      </c>
      <c r="I163" s="109" t="s">
        <v>406</v>
      </c>
      <c r="J163" s="109" t="s">
        <v>407</v>
      </c>
      <c r="K163" s="109" t="s">
        <v>408</v>
      </c>
      <c r="L163" s="109" t="s">
        <v>409</v>
      </c>
      <c r="M163" s="107"/>
      <c r="N163" s="98"/>
    </row>
    <row r="164" spans="1:14" s="97" customFormat="1" ht="18" customHeight="1" x14ac:dyDescent="0.2">
      <c r="A164" s="98"/>
      <c r="B164" s="100"/>
      <c r="C164" s="252" t="s">
        <v>442</v>
      </c>
      <c r="D164" s="252"/>
      <c r="E164" s="252"/>
      <c r="F164" s="252"/>
      <c r="G164" s="252"/>
      <c r="H164" s="110">
        <v>100</v>
      </c>
      <c r="I164" s="110"/>
      <c r="J164" s="110">
        <v>97</v>
      </c>
      <c r="K164" s="111">
        <f t="shared" ref="K164:K183" si="8">(J164/100)*H164</f>
        <v>97</v>
      </c>
      <c r="L164" s="111">
        <f t="shared" ref="L164:L183" si="9">(J164/100)*I164</f>
        <v>0</v>
      </c>
      <c r="M164" s="100"/>
      <c r="N164" s="98"/>
    </row>
    <row r="165" spans="1:14" s="97" customFormat="1" ht="15" customHeight="1" x14ac:dyDescent="0.2">
      <c r="A165" s="98"/>
      <c r="B165" s="100"/>
      <c r="C165" s="252"/>
      <c r="D165" s="252"/>
      <c r="E165" s="252"/>
      <c r="F165" s="252"/>
      <c r="G165" s="252"/>
      <c r="H165" s="110"/>
      <c r="I165" s="110"/>
      <c r="J165" s="110"/>
      <c r="K165" s="111">
        <f t="shared" si="8"/>
        <v>0</v>
      </c>
      <c r="L165" s="111">
        <f t="shared" si="9"/>
        <v>0</v>
      </c>
      <c r="M165" s="100"/>
      <c r="N165" s="98"/>
    </row>
    <row r="166" spans="1:14" s="97" customFormat="1" ht="15" customHeight="1" x14ac:dyDescent="0.2">
      <c r="A166" s="98"/>
      <c r="B166" s="100"/>
      <c r="C166" s="252"/>
      <c r="D166" s="252"/>
      <c r="E166" s="252"/>
      <c r="F166" s="252"/>
      <c r="G166" s="252"/>
      <c r="H166" s="110"/>
      <c r="I166" s="110"/>
      <c r="J166" s="110"/>
      <c r="K166" s="111">
        <f t="shared" si="8"/>
        <v>0</v>
      </c>
      <c r="L166" s="111">
        <f t="shared" si="9"/>
        <v>0</v>
      </c>
      <c r="M166" s="100"/>
      <c r="N166" s="98"/>
    </row>
    <row r="167" spans="1:14" s="97" customFormat="1" ht="15" customHeight="1" x14ac:dyDescent="0.2">
      <c r="A167" s="98"/>
      <c r="B167" s="100"/>
      <c r="C167" s="252"/>
      <c r="D167" s="252"/>
      <c r="E167" s="252"/>
      <c r="F167" s="252"/>
      <c r="G167" s="252"/>
      <c r="H167" s="110"/>
      <c r="I167" s="110"/>
      <c r="J167" s="110"/>
      <c r="K167" s="111">
        <f t="shared" si="8"/>
        <v>0</v>
      </c>
      <c r="L167" s="111">
        <f t="shared" si="9"/>
        <v>0</v>
      </c>
      <c r="M167" s="100"/>
      <c r="N167" s="98"/>
    </row>
    <row r="168" spans="1:14" s="97" customFormat="1" ht="15" customHeight="1" x14ac:dyDescent="0.2">
      <c r="A168" s="98"/>
      <c r="B168" s="100"/>
      <c r="C168" s="252"/>
      <c r="D168" s="252"/>
      <c r="E168" s="252"/>
      <c r="F168" s="252"/>
      <c r="G168" s="252"/>
      <c r="H168" s="110"/>
      <c r="I168" s="110"/>
      <c r="J168" s="110"/>
      <c r="K168" s="111">
        <f t="shared" si="8"/>
        <v>0</v>
      </c>
      <c r="L168" s="111">
        <f t="shared" si="9"/>
        <v>0</v>
      </c>
      <c r="M168" s="100"/>
      <c r="N168" s="98"/>
    </row>
    <row r="169" spans="1:14" s="97" customFormat="1" ht="15" customHeight="1" x14ac:dyDescent="0.2">
      <c r="A169" s="98"/>
      <c r="B169" s="100"/>
      <c r="C169" s="252"/>
      <c r="D169" s="252"/>
      <c r="E169" s="252"/>
      <c r="F169" s="252"/>
      <c r="G169" s="252"/>
      <c r="H169" s="110"/>
      <c r="I169" s="110"/>
      <c r="J169" s="110"/>
      <c r="K169" s="111">
        <f t="shared" si="8"/>
        <v>0</v>
      </c>
      <c r="L169" s="111">
        <f t="shared" si="9"/>
        <v>0</v>
      </c>
      <c r="M169" s="100"/>
      <c r="N169" s="98"/>
    </row>
    <row r="170" spans="1:14" s="97" customFormat="1" ht="15" customHeight="1" x14ac:dyDescent="0.2">
      <c r="A170" s="98"/>
      <c r="B170" s="100"/>
      <c r="C170" s="252"/>
      <c r="D170" s="252"/>
      <c r="E170" s="252"/>
      <c r="F170" s="252"/>
      <c r="G170" s="252"/>
      <c r="H170" s="110"/>
      <c r="I170" s="110"/>
      <c r="J170" s="110"/>
      <c r="K170" s="111">
        <f t="shared" si="8"/>
        <v>0</v>
      </c>
      <c r="L170" s="111">
        <f t="shared" si="9"/>
        <v>0</v>
      </c>
      <c r="M170" s="100"/>
      <c r="N170" s="98"/>
    </row>
    <row r="171" spans="1:14" s="97" customFormat="1" ht="15" customHeight="1" x14ac:dyDescent="0.2">
      <c r="A171" s="98"/>
      <c r="B171" s="100"/>
      <c r="C171" s="252"/>
      <c r="D171" s="252"/>
      <c r="E171" s="252"/>
      <c r="F171" s="252"/>
      <c r="G171" s="252"/>
      <c r="H171" s="110"/>
      <c r="I171" s="110"/>
      <c r="J171" s="110"/>
      <c r="K171" s="111">
        <f t="shared" si="8"/>
        <v>0</v>
      </c>
      <c r="L171" s="111">
        <f t="shared" si="9"/>
        <v>0</v>
      </c>
      <c r="M171" s="100"/>
      <c r="N171" s="98"/>
    </row>
    <row r="172" spans="1:14" s="97" customFormat="1" ht="15" customHeight="1" x14ac:dyDescent="0.2">
      <c r="A172" s="98"/>
      <c r="B172" s="100"/>
      <c r="C172" s="245"/>
      <c r="D172" s="245"/>
      <c r="E172" s="245"/>
      <c r="F172" s="245"/>
      <c r="G172" s="245"/>
      <c r="H172" s="110"/>
      <c r="I172" s="110"/>
      <c r="J172" s="110"/>
      <c r="K172" s="111">
        <f t="shared" si="8"/>
        <v>0</v>
      </c>
      <c r="L172" s="111">
        <f t="shared" si="9"/>
        <v>0</v>
      </c>
      <c r="M172" s="100"/>
      <c r="N172" s="98"/>
    </row>
    <row r="173" spans="1:14" s="97" customFormat="1" ht="15" customHeight="1" x14ac:dyDescent="0.2">
      <c r="A173" s="98"/>
      <c r="B173" s="100"/>
      <c r="C173" s="245"/>
      <c r="D173" s="245"/>
      <c r="E173" s="245"/>
      <c r="F173" s="245"/>
      <c r="G173" s="245"/>
      <c r="H173" s="110"/>
      <c r="I173" s="110"/>
      <c r="J173" s="110"/>
      <c r="K173" s="111">
        <f t="shared" si="8"/>
        <v>0</v>
      </c>
      <c r="L173" s="111">
        <f t="shared" si="9"/>
        <v>0</v>
      </c>
      <c r="M173" s="100"/>
      <c r="N173" s="98"/>
    </row>
    <row r="174" spans="1:14" s="97" customFormat="1" ht="15" customHeight="1" x14ac:dyDescent="0.2">
      <c r="A174" s="98"/>
      <c r="B174" s="100"/>
      <c r="C174" s="245"/>
      <c r="D174" s="245"/>
      <c r="E174" s="245"/>
      <c r="F174" s="245"/>
      <c r="G174" s="245"/>
      <c r="H174" s="110"/>
      <c r="I174" s="110"/>
      <c r="J174" s="110"/>
      <c r="K174" s="111">
        <f t="shared" si="8"/>
        <v>0</v>
      </c>
      <c r="L174" s="111">
        <f t="shared" si="9"/>
        <v>0</v>
      </c>
      <c r="M174" s="100"/>
      <c r="N174" s="98"/>
    </row>
    <row r="175" spans="1:14" s="97" customFormat="1" ht="15" customHeight="1" x14ac:dyDescent="0.2">
      <c r="A175" s="98"/>
      <c r="B175" s="100"/>
      <c r="C175" s="245"/>
      <c r="D175" s="245"/>
      <c r="E175" s="245"/>
      <c r="F175" s="245"/>
      <c r="G175" s="245"/>
      <c r="H175" s="110"/>
      <c r="I175" s="110"/>
      <c r="J175" s="110"/>
      <c r="K175" s="111">
        <f t="shared" si="8"/>
        <v>0</v>
      </c>
      <c r="L175" s="111">
        <f t="shared" si="9"/>
        <v>0</v>
      </c>
      <c r="M175" s="100"/>
      <c r="N175" s="98"/>
    </row>
    <row r="176" spans="1:14" s="97" customFormat="1" ht="15" customHeight="1" x14ac:dyDescent="0.2">
      <c r="A176" s="98"/>
      <c r="B176" s="100"/>
      <c r="C176" s="245"/>
      <c r="D176" s="245"/>
      <c r="E176" s="245"/>
      <c r="F176" s="245"/>
      <c r="G176" s="245"/>
      <c r="H176" s="110"/>
      <c r="I176" s="110"/>
      <c r="J176" s="110"/>
      <c r="K176" s="111">
        <f t="shared" si="8"/>
        <v>0</v>
      </c>
      <c r="L176" s="111">
        <f t="shared" si="9"/>
        <v>0</v>
      </c>
      <c r="M176" s="100"/>
      <c r="N176" s="98"/>
    </row>
    <row r="177" spans="1:14" s="97" customFormat="1" ht="15" customHeight="1" x14ac:dyDescent="0.2">
      <c r="A177" s="98"/>
      <c r="B177" s="100"/>
      <c r="C177" s="245"/>
      <c r="D177" s="245"/>
      <c r="E177" s="245"/>
      <c r="F177" s="245"/>
      <c r="G177" s="245"/>
      <c r="H177" s="110"/>
      <c r="I177" s="110"/>
      <c r="J177" s="110"/>
      <c r="K177" s="111">
        <f t="shared" si="8"/>
        <v>0</v>
      </c>
      <c r="L177" s="111">
        <f t="shared" si="9"/>
        <v>0</v>
      </c>
      <c r="M177" s="100"/>
      <c r="N177" s="98"/>
    </row>
    <row r="178" spans="1:14" s="97" customFormat="1" ht="15" customHeight="1" x14ac:dyDescent="0.2">
      <c r="A178" s="98"/>
      <c r="B178" s="100"/>
      <c r="C178" s="245"/>
      <c r="D178" s="245"/>
      <c r="E178" s="245"/>
      <c r="F178" s="245"/>
      <c r="G178" s="245"/>
      <c r="H178" s="110"/>
      <c r="I178" s="110"/>
      <c r="J178" s="110"/>
      <c r="K178" s="111">
        <f t="shared" si="8"/>
        <v>0</v>
      </c>
      <c r="L178" s="111">
        <f t="shared" si="9"/>
        <v>0</v>
      </c>
      <c r="M178" s="100"/>
      <c r="N178" s="98"/>
    </row>
    <row r="179" spans="1:14" s="97" customFormat="1" ht="15" customHeight="1" x14ac:dyDescent="0.2">
      <c r="A179" s="98"/>
      <c r="B179" s="100"/>
      <c r="C179" s="245"/>
      <c r="D179" s="245"/>
      <c r="E179" s="245"/>
      <c r="F179" s="245"/>
      <c r="G179" s="245"/>
      <c r="H179" s="110"/>
      <c r="I179" s="110"/>
      <c r="J179" s="110"/>
      <c r="K179" s="111">
        <f t="shared" si="8"/>
        <v>0</v>
      </c>
      <c r="L179" s="111">
        <f t="shared" si="9"/>
        <v>0</v>
      </c>
      <c r="M179" s="100"/>
      <c r="N179" s="98"/>
    </row>
    <row r="180" spans="1:14" s="97" customFormat="1" ht="15" customHeight="1" x14ac:dyDescent="0.2">
      <c r="A180" s="98"/>
      <c r="B180" s="100"/>
      <c r="C180" s="245"/>
      <c r="D180" s="245"/>
      <c r="E180" s="245"/>
      <c r="F180" s="245"/>
      <c r="G180" s="245"/>
      <c r="H180" s="110"/>
      <c r="I180" s="110"/>
      <c r="J180" s="110"/>
      <c r="K180" s="111">
        <f t="shared" si="8"/>
        <v>0</v>
      </c>
      <c r="L180" s="111">
        <f t="shared" si="9"/>
        <v>0</v>
      </c>
      <c r="M180" s="100"/>
      <c r="N180" s="98"/>
    </row>
    <row r="181" spans="1:14" s="97" customFormat="1" ht="15" customHeight="1" x14ac:dyDescent="0.2">
      <c r="A181" s="98"/>
      <c r="B181" s="100"/>
      <c r="C181" s="245"/>
      <c r="D181" s="245"/>
      <c r="E181" s="245"/>
      <c r="F181" s="245"/>
      <c r="G181" s="245"/>
      <c r="H181" s="110"/>
      <c r="I181" s="110"/>
      <c r="J181" s="110"/>
      <c r="K181" s="111">
        <f t="shared" si="8"/>
        <v>0</v>
      </c>
      <c r="L181" s="111">
        <f t="shared" si="9"/>
        <v>0</v>
      </c>
      <c r="M181" s="100"/>
      <c r="N181" s="98"/>
    </row>
    <row r="182" spans="1:14" s="97" customFormat="1" ht="15" customHeight="1" x14ac:dyDescent="0.2">
      <c r="A182" s="98"/>
      <c r="B182" s="100"/>
      <c r="C182" s="245"/>
      <c r="D182" s="245"/>
      <c r="E182" s="245"/>
      <c r="F182" s="245"/>
      <c r="G182" s="245"/>
      <c r="H182" s="110"/>
      <c r="I182" s="110"/>
      <c r="J182" s="110"/>
      <c r="K182" s="111">
        <f t="shared" si="8"/>
        <v>0</v>
      </c>
      <c r="L182" s="111">
        <f t="shared" si="9"/>
        <v>0</v>
      </c>
      <c r="M182" s="100"/>
      <c r="N182" s="98"/>
    </row>
    <row r="183" spans="1:14" s="97" customFormat="1" ht="15" customHeight="1" x14ac:dyDescent="0.2">
      <c r="A183" s="98"/>
      <c r="B183" s="100"/>
      <c r="C183" s="245"/>
      <c r="D183" s="245"/>
      <c r="E183" s="245"/>
      <c r="F183" s="245"/>
      <c r="G183" s="245"/>
      <c r="H183" s="110"/>
      <c r="I183" s="110"/>
      <c r="J183" s="110"/>
      <c r="K183" s="111">
        <f t="shared" si="8"/>
        <v>0</v>
      </c>
      <c r="L183" s="111">
        <f t="shared" si="9"/>
        <v>0</v>
      </c>
      <c r="M183" s="100"/>
      <c r="N183" s="98"/>
    </row>
    <row r="184" spans="1:14" s="97" customFormat="1" ht="18" customHeight="1" x14ac:dyDescent="0.2">
      <c r="A184" s="98"/>
      <c r="B184" s="112"/>
      <c r="C184" s="113"/>
      <c r="D184" s="114">
        <f>H184/F184</f>
        <v>100</v>
      </c>
      <c r="E184" s="114">
        <f>I184/F184</f>
        <v>0</v>
      </c>
      <c r="F184" s="113">
        <f>G184/100</f>
        <v>1</v>
      </c>
      <c r="G184" s="115">
        <f>H184+I184</f>
        <v>100</v>
      </c>
      <c r="H184" s="116">
        <f>SUM(H164:H183)</f>
        <v>100</v>
      </c>
      <c r="I184" s="116">
        <f>SUM(I164:I183)</f>
        <v>0</v>
      </c>
      <c r="J184" s="116"/>
      <c r="K184" s="116">
        <f>SUM(K164:K183)</f>
        <v>97</v>
      </c>
      <c r="L184" s="116">
        <f>SUM(L164:L183)</f>
        <v>0</v>
      </c>
      <c r="M184" s="117"/>
      <c r="N184" s="98"/>
    </row>
    <row r="185" spans="1:14" s="97" customFormat="1" ht="25.15" customHeight="1" x14ac:dyDescent="0.2">
      <c r="A185" s="98"/>
      <c r="B185" s="100"/>
      <c r="C185" s="246" t="s">
        <v>424</v>
      </c>
      <c r="D185" s="246"/>
      <c r="E185" s="110">
        <v>100</v>
      </c>
      <c r="F185" s="100" t="s">
        <v>425</v>
      </c>
      <c r="G185" s="118">
        <v>1</v>
      </c>
      <c r="H185" s="247" t="s">
        <v>426</v>
      </c>
      <c r="I185" s="247"/>
      <c r="J185" s="119">
        <f>E185-((E185/100)*G185)</f>
        <v>99</v>
      </c>
      <c r="K185" s="100"/>
      <c r="L185" s="100"/>
      <c r="M185" s="100"/>
      <c r="N185" s="98"/>
    </row>
    <row r="186" spans="1:14" s="97" customFormat="1" ht="18" customHeight="1" x14ac:dyDescent="0.2">
      <c r="A186" s="98"/>
      <c r="B186" s="100"/>
      <c r="C186" s="101"/>
      <c r="D186" s="120"/>
      <c r="E186" s="100"/>
      <c r="F186" s="100"/>
      <c r="G186" s="121"/>
      <c r="H186" s="122"/>
      <c r="I186" s="123"/>
      <c r="J186" s="119"/>
      <c r="K186" s="100"/>
      <c r="L186" s="100"/>
      <c r="M186" s="100"/>
      <c r="N186" s="98"/>
    </row>
    <row r="187" spans="1:14" s="97" customFormat="1" ht="25.15" customHeight="1" x14ac:dyDescent="0.2">
      <c r="A187" s="98"/>
      <c r="B187" s="100"/>
      <c r="C187" s="246" t="s">
        <v>427</v>
      </c>
      <c r="D187" s="246"/>
      <c r="E187" s="110">
        <v>100</v>
      </c>
      <c r="F187" s="247" t="s">
        <v>428</v>
      </c>
      <c r="G187" s="247"/>
      <c r="H187" s="121">
        <f>J185/(E187+0.0001)</f>
        <v>0.98999901000099</v>
      </c>
      <c r="I187" s="248" t="s">
        <v>429</v>
      </c>
      <c r="J187" s="248"/>
      <c r="K187" s="110">
        <v>1</v>
      </c>
      <c r="L187" s="119"/>
      <c r="M187" s="100"/>
      <c r="N187" s="98"/>
    </row>
    <row r="188" spans="1:14" s="97" customFormat="1" ht="9.9499999999999993" customHeight="1" x14ac:dyDescent="0.2">
      <c r="A188" s="98"/>
      <c r="B188" s="107"/>
      <c r="C188" s="246"/>
      <c r="D188" s="246"/>
      <c r="E188" s="119"/>
      <c r="F188" s="248"/>
      <c r="G188" s="248"/>
      <c r="H188" s="124"/>
      <c r="I188" s="247"/>
      <c r="J188" s="247"/>
      <c r="K188" s="119"/>
      <c r="L188" s="119"/>
      <c r="M188" s="107"/>
      <c r="N188" s="98"/>
    </row>
    <row r="189" spans="1:14" s="97" customFormat="1" ht="12" customHeight="1" x14ac:dyDescent="0.2">
      <c r="A189" s="98"/>
      <c r="B189" s="125"/>
      <c r="C189" s="126"/>
      <c r="D189" s="127"/>
      <c r="E189" s="128"/>
      <c r="F189" s="129"/>
      <c r="G189" s="130"/>
      <c r="H189" s="131"/>
      <c r="I189" s="128"/>
      <c r="J189" s="132"/>
      <c r="K189" s="133"/>
      <c r="L189" s="133"/>
      <c r="M189" s="134"/>
      <c r="N189" s="98"/>
    </row>
    <row r="190" spans="1:14" s="97" customFormat="1" ht="15" customHeight="1" x14ac:dyDescent="0.2">
      <c r="A190" s="98"/>
      <c r="B190" s="107"/>
      <c r="C190" s="101"/>
      <c r="D190" s="120"/>
      <c r="E190" s="100"/>
      <c r="F190" s="122"/>
      <c r="G190" s="135"/>
      <c r="H190" s="136"/>
      <c r="I190" s="100"/>
      <c r="J190" s="137"/>
      <c r="K190" s="119"/>
      <c r="L190" s="119"/>
      <c r="M190" s="138"/>
      <c r="N190" s="98"/>
    </row>
    <row r="191" spans="1:14" s="97" customFormat="1" ht="25.15" customHeight="1" x14ac:dyDescent="0.2">
      <c r="A191" s="98"/>
      <c r="B191" s="107"/>
      <c r="C191" s="246" t="s">
        <v>430</v>
      </c>
      <c r="D191" s="246"/>
      <c r="E191" s="119">
        <f>J185/K187</f>
        <v>99</v>
      </c>
      <c r="F191" s="249" t="s">
        <v>431</v>
      </c>
      <c r="G191" s="249"/>
      <c r="H191" s="124">
        <f>(E191/100)*K191</f>
        <v>96.03</v>
      </c>
      <c r="I191" s="250" t="s">
        <v>432</v>
      </c>
      <c r="J191" s="250"/>
      <c r="K191" s="119">
        <f>((K184+L184)/(E185))*100</f>
        <v>97</v>
      </c>
      <c r="L191" s="124"/>
      <c r="M191" s="139"/>
      <c r="N191" s="98"/>
    </row>
    <row r="192" spans="1:14" s="97" customFormat="1" ht="24.95" customHeight="1" x14ac:dyDescent="0.2">
      <c r="A192" s="98"/>
      <c r="B192" s="107"/>
      <c r="C192" s="246" t="s">
        <v>433</v>
      </c>
      <c r="D192" s="246"/>
      <c r="E192" s="246"/>
      <c r="F192" s="246"/>
      <c r="G192" s="140"/>
      <c r="H192" s="141" t="s">
        <v>434</v>
      </c>
      <c r="I192" s="124">
        <f>(E191/100)*D184</f>
        <v>99</v>
      </c>
      <c r="J192" s="142" t="s">
        <v>435</v>
      </c>
      <c r="K192" s="119">
        <f>(E191/100)*E184</f>
        <v>0</v>
      </c>
      <c r="L192" s="139"/>
      <c r="M192" s="139"/>
      <c r="N192" s="98"/>
    </row>
    <row r="193" spans="1:14" s="97" customFormat="1" ht="9.9499999999999993" customHeight="1" x14ac:dyDescent="0.2">
      <c r="A193" s="98"/>
      <c r="B193" s="107"/>
      <c r="C193" s="101"/>
      <c r="D193" s="143"/>
      <c r="E193" s="119"/>
      <c r="F193" s="100"/>
      <c r="G193" s="124"/>
      <c r="H193" s="124"/>
      <c r="I193" s="144"/>
      <c r="J193" s="119"/>
      <c r="K193" s="119"/>
      <c r="L193" s="139"/>
      <c r="M193" s="139"/>
      <c r="N193" s="98"/>
    </row>
    <row r="194" spans="1:14" s="97" customFormat="1" ht="12" customHeight="1" x14ac:dyDescent="0.2">
      <c r="A194" s="251"/>
      <c r="B194" s="251"/>
      <c r="C194" s="251"/>
      <c r="D194" s="251"/>
      <c r="E194" s="251"/>
      <c r="F194" s="251"/>
      <c r="G194" s="251"/>
      <c r="H194" s="251"/>
      <c r="I194" s="251"/>
      <c r="J194" s="251"/>
      <c r="K194" s="251"/>
      <c r="L194" s="251"/>
      <c r="M194" s="251"/>
      <c r="N194" s="251"/>
    </row>
    <row r="195" spans="1:14" x14ac:dyDescent="0.25">
      <c r="A195" s="97"/>
      <c r="B195" s="97"/>
      <c r="C195" s="97"/>
      <c r="D195" s="97"/>
      <c r="E195" s="97"/>
      <c r="F195" s="97"/>
      <c r="G195" s="97"/>
      <c r="H195" s="97"/>
      <c r="I195" s="97"/>
      <c r="J195" s="97"/>
      <c r="K195" s="97"/>
      <c r="L195" s="97"/>
      <c r="M195" s="97"/>
      <c r="N195" s="97"/>
    </row>
    <row r="196" spans="1:14" ht="12" customHeight="1" x14ac:dyDescent="0.25">
      <c r="A196" s="98"/>
      <c r="B196" s="98"/>
      <c r="C196" s="98"/>
      <c r="D196" s="98"/>
      <c r="E196" s="98"/>
      <c r="F196" s="98"/>
      <c r="G196" s="98"/>
      <c r="H196" s="98"/>
      <c r="I196" s="98"/>
      <c r="J196" s="98"/>
      <c r="K196" s="98"/>
      <c r="L196" s="98"/>
      <c r="M196" s="98"/>
      <c r="N196" s="98"/>
    </row>
    <row r="197" spans="1:14" ht="25.15" customHeight="1" x14ac:dyDescent="0.25">
      <c r="A197" s="98"/>
      <c r="B197" s="243" t="s">
        <v>402</v>
      </c>
      <c r="C197" s="243"/>
      <c r="D197" s="243"/>
      <c r="E197" s="98"/>
      <c r="F197" s="98"/>
      <c r="G197" s="98"/>
      <c r="H197" s="98"/>
      <c r="I197" s="98"/>
      <c r="J197" s="98"/>
      <c r="K197" s="98"/>
      <c r="L197" s="99">
        <v>6</v>
      </c>
      <c r="M197" s="98"/>
      <c r="N197" s="98"/>
    </row>
    <row r="198" spans="1:14" ht="12" customHeight="1" x14ac:dyDescent="0.25">
      <c r="A198" s="98" t="s">
        <v>0</v>
      </c>
      <c r="B198" s="98"/>
      <c r="C198" s="98"/>
      <c r="D198" s="98"/>
      <c r="E198" s="98"/>
      <c r="F198" s="98"/>
      <c r="G198" s="98"/>
      <c r="H198" s="98"/>
      <c r="I198" s="98"/>
      <c r="J198" s="98"/>
      <c r="K198" s="98"/>
      <c r="L198" s="98"/>
      <c r="M198" s="98"/>
      <c r="N198" s="98"/>
    </row>
    <row r="199" spans="1:14" s="97" customFormat="1" ht="18" customHeight="1" x14ac:dyDescent="0.2">
      <c r="A199" s="98"/>
      <c r="B199" s="100"/>
      <c r="C199" s="100"/>
      <c r="D199" s="100"/>
      <c r="E199" s="100"/>
      <c r="F199" s="100"/>
      <c r="G199" s="100"/>
      <c r="H199" s="100"/>
      <c r="I199" s="100"/>
      <c r="J199" s="100"/>
      <c r="K199" s="100"/>
      <c r="L199" s="100"/>
      <c r="M199" s="100"/>
      <c r="N199" s="98"/>
    </row>
    <row r="200" spans="1:14" s="97" customFormat="1" ht="25.15" customHeight="1" x14ac:dyDescent="0.2">
      <c r="A200" s="98"/>
      <c r="B200" s="100"/>
      <c r="C200" s="101" t="s">
        <v>403</v>
      </c>
      <c r="D200" s="245"/>
      <c r="E200" s="245"/>
      <c r="F200" s="245"/>
      <c r="G200" s="245"/>
      <c r="H200" s="245"/>
      <c r="I200" s="245"/>
      <c r="J200" s="44"/>
      <c r="K200" s="40" t="s">
        <v>6</v>
      </c>
      <c r="L200" s="145"/>
      <c r="M200" s="103"/>
      <c r="N200" s="98"/>
    </row>
    <row r="201" spans="1:14" s="97" customFormat="1" ht="9.9499999999999993" customHeight="1" x14ac:dyDescent="0.2">
      <c r="A201" s="98"/>
      <c r="B201" s="100"/>
      <c r="C201" s="101"/>
      <c r="D201" s="101"/>
      <c r="E201" s="104"/>
      <c r="F201" s="105"/>
      <c r="G201" s="105"/>
      <c r="H201" s="104"/>
      <c r="I201" s="106"/>
      <c r="J201" s="106"/>
      <c r="K201" s="106"/>
      <c r="L201" s="106"/>
      <c r="M201" s="103"/>
      <c r="N201" s="98"/>
    </row>
    <row r="202" spans="1:14" s="97" customFormat="1" ht="49.9" customHeight="1" x14ac:dyDescent="0.2">
      <c r="A202" s="98"/>
      <c r="B202" s="107"/>
      <c r="C202" s="246" t="s">
        <v>404</v>
      </c>
      <c r="D202" s="246"/>
      <c r="E202" s="108"/>
      <c r="F202" s="108"/>
      <c r="G202" s="107"/>
      <c r="H202" s="109" t="s">
        <v>405</v>
      </c>
      <c r="I202" s="109" t="s">
        <v>406</v>
      </c>
      <c r="J202" s="109" t="s">
        <v>407</v>
      </c>
      <c r="K202" s="109" t="s">
        <v>408</v>
      </c>
      <c r="L202" s="109" t="s">
        <v>409</v>
      </c>
      <c r="M202" s="107"/>
      <c r="N202" s="98"/>
    </row>
    <row r="203" spans="1:14" s="97" customFormat="1" ht="18" customHeight="1" x14ac:dyDescent="0.2">
      <c r="A203" s="98"/>
      <c r="B203" s="100"/>
      <c r="C203" s="252" t="s">
        <v>442</v>
      </c>
      <c r="D203" s="252"/>
      <c r="E203" s="252"/>
      <c r="F203" s="252"/>
      <c r="G203" s="252"/>
      <c r="H203" s="110">
        <v>100</v>
      </c>
      <c r="I203" s="110"/>
      <c r="J203" s="110">
        <v>97</v>
      </c>
      <c r="K203" s="111">
        <f t="shared" ref="K203:K222" si="10">(J203/100)*H203</f>
        <v>97</v>
      </c>
      <c r="L203" s="111">
        <f t="shared" ref="L203:L222" si="11">(J203/100)*I203</f>
        <v>0</v>
      </c>
      <c r="M203" s="100"/>
      <c r="N203" s="98"/>
    </row>
    <row r="204" spans="1:14" s="97" customFormat="1" ht="15" customHeight="1" x14ac:dyDescent="0.2">
      <c r="A204" s="98"/>
      <c r="B204" s="100"/>
      <c r="C204" s="252"/>
      <c r="D204" s="252"/>
      <c r="E204" s="252"/>
      <c r="F204" s="252"/>
      <c r="G204" s="252"/>
      <c r="H204" s="110"/>
      <c r="I204" s="110"/>
      <c r="J204" s="110"/>
      <c r="K204" s="111">
        <f t="shared" si="10"/>
        <v>0</v>
      </c>
      <c r="L204" s="111">
        <f t="shared" si="11"/>
        <v>0</v>
      </c>
      <c r="M204" s="100"/>
      <c r="N204" s="98"/>
    </row>
    <row r="205" spans="1:14" s="97" customFormat="1" ht="15" customHeight="1" x14ac:dyDescent="0.2">
      <c r="A205" s="98"/>
      <c r="B205" s="100"/>
      <c r="C205" s="252"/>
      <c r="D205" s="252"/>
      <c r="E205" s="252"/>
      <c r="F205" s="252"/>
      <c r="G205" s="252"/>
      <c r="H205" s="110"/>
      <c r="I205" s="110"/>
      <c r="J205" s="110"/>
      <c r="K205" s="111">
        <f t="shared" si="10"/>
        <v>0</v>
      </c>
      <c r="L205" s="111">
        <f t="shared" si="11"/>
        <v>0</v>
      </c>
      <c r="M205" s="100"/>
      <c r="N205" s="98"/>
    </row>
    <row r="206" spans="1:14" s="97" customFormat="1" ht="15" customHeight="1" x14ac:dyDescent="0.2">
      <c r="A206" s="98"/>
      <c r="B206" s="100"/>
      <c r="C206" s="252"/>
      <c r="D206" s="252"/>
      <c r="E206" s="252"/>
      <c r="F206" s="252"/>
      <c r="G206" s="252"/>
      <c r="H206" s="110"/>
      <c r="I206" s="110"/>
      <c r="J206" s="110"/>
      <c r="K206" s="111">
        <f t="shared" si="10"/>
        <v>0</v>
      </c>
      <c r="L206" s="111">
        <f t="shared" si="11"/>
        <v>0</v>
      </c>
      <c r="M206" s="100"/>
      <c r="N206" s="98"/>
    </row>
    <row r="207" spans="1:14" s="97" customFormat="1" ht="15" customHeight="1" x14ac:dyDescent="0.2">
      <c r="A207" s="98"/>
      <c r="B207" s="100"/>
      <c r="C207" s="252"/>
      <c r="D207" s="252"/>
      <c r="E207" s="252"/>
      <c r="F207" s="252"/>
      <c r="G207" s="252"/>
      <c r="H207" s="110"/>
      <c r="I207" s="110"/>
      <c r="J207" s="110"/>
      <c r="K207" s="111">
        <f t="shared" si="10"/>
        <v>0</v>
      </c>
      <c r="L207" s="111">
        <f t="shared" si="11"/>
        <v>0</v>
      </c>
      <c r="M207" s="100"/>
      <c r="N207" s="98"/>
    </row>
    <row r="208" spans="1:14" s="97" customFormat="1" ht="15" customHeight="1" x14ac:dyDescent="0.2">
      <c r="A208" s="98"/>
      <c r="B208" s="100"/>
      <c r="C208" s="252"/>
      <c r="D208" s="252"/>
      <c r="E208" s="252"/>
      <c r="F208" s="252"/>
      <c r="G208" s="252"/>
      <c r="H208" s="110"/>
      <c r="I208" s="110"/>
      <c r="J208" s="110"/>
      <c r="K208" s="111">
        <f t="shared" si="10"/>
        <v>0</v>
      </c>
      <c r="L208" s="111">
        <f t="shared" si="11"/>
        <v>0</v>
      </c>
      <c r="M208" s="100"/>
      <c r="N208" s="98"/>
    </row>
    <row r="209" spans="1:14" s="97" customFormat="1" ht="15" customHeight="1" x14ac:dyDescent="0.2">
      <c r="A209" s="98"/>
      <c r="B209" s="100"/>
      <c r="C209" s="252"/>
      <c r="D209" s="252"/>
      <c r="E209" s="252"/>
      <c r="F209" s="252"/>
      <c r="G209" s="252"/>
      <c r="H209" s="110"/>
      <c r="I209" s="110"/>
      <c r="J209" s="110"/>
      <c r="K209" s="111">
        <f t="shared" si="10"/>
        <v>0</v>
      </c>
      <c r="L209" s="111">
        <f t="shared" si="11"/>
        <v>0</v>
      </c>
      <c r="M209" s="100"/>
      <c r="N209" s="98"/>
    </row>
    <row r="210" spans="1:14" s="97" customFormat="1" ht="15" customHeight="1" x14ac:dyDescent="0.2">
      <c r="A210" s="98"/>
      <c r="B210" s="100"/>
      <c r="C210" s="252"/>
      <c r="D210" s="252"/>
      <c r="E210" s="252"/>
      <c r="F210" s="252"/>
      <c r="G210" s="252"/>
      <c r="H210" s="110"/>
      <c r="I210" s="110"/>
      <c r="J210" s="110"/>
      <c r="K210" s="111">
        <f t="shared" si="10"/>
        <v>0</v>
      </c>
      <c r="L210" s="111">
        <f t="shared" si="11"/>
        <v>0</v>
      </c>
      <c r="M210" s="100"/>
      <c r="N210" s="98"/>
    </row>
    <row r="211" spans="1:14" s="97" customFormat="1" ht="15" customHeight="1" x14ac:dyDescent="0.2">
      <c r="A211" s="98"/>
      <c r="B211" s="100"/>
      <c r="C211" s="245"/>
      <c r="D211" s="245"/>
      <c r="E211" s="245"/>
      <c r="F211" s="245"/>
      <c r="G211" s="245"/>
      <c r="H211" s="110"/>
      <c r="I211" s="110"/>
      <c r="J211" s="110"/>
      <c r="K211" s="111">
        <f t="shared" si="10"/>
        <v>0</v>
      </c>
      <c r="L211" s="111">
        <f t="shared" si="11"/>
        <v>0</v>
      </c>
      <c r="M211" s="100"/>
      <c r="N211" s="98"/>
    </row>
    <row r="212" spans="1:14" s="97" customFormat="1" ht="15" customHeight="1" x14ac:dyDescent="0.2">
      <c r="A212" s="98"/>
      <c r="B212" s="100"/>
      <c r="C212" s="245"/>
      <c r="D212" s="245"/>
      <c r="E212" s="245"/>
      <c r="F212" s="245"/>
      <c r="G212" s="245"/>
      <c r="H212" s="110"/>
      <c r="I212" s="110"/>
      <c r="J212" s="110"/>
      <c r="K212" s="111">
        <f t="shared" si="10"/>
        <v>0</v>
      </c>
      <c r="L212" s="111">
        <f t="shared" si="11"/>
        <v>0</v>
      </c>
      <c r="M212" s="100"/>
      <c r="N212" s="98"/>
    </row>
    <row r="213" spans="1:14" s="97" customFormat="1" ht="15" customHeight="1" x14ac:dyDescent="0.2">
      <c r="A213" s="98"/>
      <c r="B213" s="100"/>
      <c r="C213" s="245"/>
      <c r="D213" s="245"/>
      <c r="E213" s="245"/>
      <c r="F213" s="245"/>
      <c r="G213" s="245"/>
      <c r="H213" s="110"/>
      <c r="I213" s="110"/>
      <c r="J213" s="110"/>
      <c r="K213" s="111">
        <f t="shared" si="10"/>
        <v>0</v>
      </c>
      <c r="L213" s="111">
        <f t="shared" si="11"/>
        <v>0</v>
      </c>
      <c r="M213" s="100"/>
      <c r="N213" s="98"/>
    </row>
    <row r="214" spans="1:14" s="97" customFormat="1" ht="15" customHeight="1" x14ac:dyDescent="0.2">
      <c r="A214" s="98"/>
      <c r="B214" s="100"/>
      <c r="C214" s="245"/>
      <c r="D214" s="245"/>
      <c r="E214" s="245"/>
      <c r="F214" s="245"/>
      <c r="G214" s="245"/>
      <c r="H214" s="110"/>
      <c r="I214" s="110"/>
      <c r="J214" s="110"/>
      <c r="K214" s="111">
        <f t="shared" si="10"/>
        <v>0</v>
      </c>
      <c r="L214" s="111">
        <f t="shared" si="11"/>
        <v>0</v>
      </c>
      <c r="M214" s="100"/>
      <c r="N214" s="98"/>
    </row>
    <row r="215" spans="1:14" s="97" customFormat="1" ht="15" customHeight="1" x14ac:dyDescent="0.2">
      <c r="A215" s="98"/>
      <c r="B215" s="100"/>
      <c r="C215" s="245"/>
      <c r="D215" s="245"/>
      <c r="E215" s="245"/>
      <c r="F215" s="245"/>
      <c r="G215" s="245"/>
      <c r="H215" s="110"/>
      <c r="I215" s="110"/>
      <c r="J215" s="110"/>
      <c r="K215" s="111">
        <f t="shared" si="10"/>
        <v>0</v>
      </c>
      <c r="L215" s="111">
        <f t="shared" si="11"/>
        <v>0</v>
      </c>
      <c r="M215" s="100"/>
      <c r="N215" s="98"/>
    </row>
    <row r="216" spans="1:14" s="97" customFormat="1" ht="15" customHeight="1" x14ac:dyDescent="0.2">
      <c r="A216" s="98"/>
      <c r="B216" s="100"/>
      <c r="C216" s="245"/>
      <c r="D216" s="245"/>
      <c r="E216" s="245"/>
      <c r="F216" s="245"/>
      <c r="G216" s="245"/>
      <c r="H216" s="110"/>
      <c r="I216" s="110"/>
      <c r="J216" s="110"/>
      <c r="K216" s="111">
        <f t="shared" si="10"/>
        <v>0</v>
      </c>
      <c r="L216" s="111">
        <f t="shared" si="11"/>
        <v>0</v>
      </c>
      <c r="M216" s="100"/>
      <c r="N216" s="98"/>
    </row>
    <row r="217" spans="1:14" s="97" customFormat="1" ht="15" customHeight="1" x14ac:dyDescent="0.2">
      <c r="A217" s="98"/>
      <c r="B217" s="100"/>
      <c r="C217" s="245"/>
      <c r="D217" s="245"/>
      <c r="E217" s="245"/>
      <c r="F217" s="245"/>
      <c r="G217" s="245"/>
      <c r="H217" s="110"/>
      <c r="I217" s="110"/>
      <c r="J217" s="110"/>
      <c r="K217" s="111">
        <f t="shared" si="10"/>
        <v>0</v>
      </c>
      <c r="L217" s="111">
        <f t="shared" si="11"/>
        <v>0</v>
      </c>
      <c r="M217" s="100"/>
      <c r="N217" s="98"/>
    </row>
    <row r="218" spans="1:14" s="97" customFormat="1" ht="15" customHeight="1" x14ac:dyDescent="0.2">
      <c r="A218" s="98"/>
      <c r="B218" s="100"/>
      <c r="C218" s="245"/>
      <c r="D218" s="245"/>
      <c r="E218" s="245"/>
      <c r="F218" s="245"/>
      <c r="G218" s="245"/>
      <c r="H218" s="110"/>
      <c r="I218" s="110"/>
      <c r="J218" s="110"/>
      <c r="K218" s="111">
        <f t="shared" si="10"/>
        <v>0</v>
      </c>
      <c r="L218" s="111">
        <f t="shared" si="11"/>
        <v>0</v>
      </c>
      <c r="M218" s="100"/>
      <c r="N218" s="98"/>
    </row>
    <row r="219" spans="1:14" s="97" customFormat="1" ht="15" customHeight="1" x14ac:dyDescent="0.2">
      <c r="A219" s="98"/>
      <c r="B219" s="100"/>
      <c r="C219" s="245"/>
      <c r="D219" s="245"/>
      <c r="E219" s="245"/>
      <c r="F219" s="245"/>
      <c r="G219" s="245"/>
      <c r="H219" s="110"/>
      <c r="I219" s="110"/>
      <c r="J219" s="110"/>
      <c r="K219" s="111">
        <f t="shared" si="10"/>
        <v>0</v>
      </c>
      <c r="L219" s="111">
        <f t="shared" si="11"/>
        <v>0</v>
      </c>
      <c r="M219" s="100"/>
      <c r="N219" s="98"/>
    </row>
    <row r="220" spans="1:14" s="97" customFormat="1" ht="15" customHeight="1" x14ac:dyDescent="0.2">
      <c r="A220" s="98"/>
      <c r="B220" s="100"/>
      <c r="C220" s="245"/>
      <c r="D220" s="245"/>
      <c r="E220" s="245"/>
      <c r="F220" s="245"/>
      <c r="G220" s="245"/>
      <c r="H220" s="110"/>
      <c r="I220" s="110"/>
      <c r="J220" s="110"/>
      <c r="K220" s="111">
        <f t="shared" si="10"/>
        <v>0</v>
      </c>
      <c r="L220" s="111">
        <f t="shared" si="11"/>
        <v>0</v>
      </c>
      <c r="M220" s="100"/>
      <c r="N220" s="98"/>
    </row>
    <row r="221" spans="1:14" s="97" customFormat="1" ht="15" customHeight="1" x14ac:dyDescent="0.2">
      <c r="A221" s="98"/>
      <c r="B221" s="100"/>
      <c r="C221" s="245"/>
      <c r="D221" s="245"/>
      <c r="E221" s="245"/>
      <c r="F221" s="245"/>
      <c r="G221" s="245"/>
      <c r="H221" s="110"/>
      <c r="I221" s="110"/>
      <c r="J221" s="110"/>
      <c r="K221" s="111">
        <f t="shared" si="10"/>
        <v>0</v>
      </c>
      <c r="L221" s="111">
        <f t="shared" si="11"/>
        <v>0</v>
      </c>
      <c r="M221" s="100"/>
      <c r="N221" s="98"/>
    </row>
    <row r="222" spans="1:14" s="97" customFormat="1" ht="15" customHeight="1" x14ac:dyDescent="0.2">
      <c r="A222" s="98"/>
      <c r="B222" s="100"/>
      <c r="C222" s="245"/>
      <c r="D222" s="245"/>
      <c r="E222" s="245"/>
      <c r="F222" s="245"/>
      <c r="G222" s="245"/>
      <c r="H222" s="110"/>
      <c r="I222" s="110"/>
      <c r="J222" s="110"/>
      <c r="K222" s="111">
        <f t="shared" si="10"/>
        <v>0</v>
      </c>
      <c r="L222" s="111">
        <f t="shared" si="11"/>
        <v>0</v>
      </c>
      <c r="M222" s="100"/>
      <c r="N222" s="98"/>
    </row>
    <row r="223" spans="1:14" s="97" customFormat="1" ht="18" customHeight="1" x14ac:dyDescent="0.2">
      <c r="A223" s="98"/>
      <c r="B223" s="112"/>
      <c r="C223" s="113"/>
      <c r="D223" s="114">
        <f>H223/F223</f>
        <v>100</v>
      </c>
      <c r="E223" s="114">
        <f>I223/F223</f>
        <v>0</v>
      </c>
      <c r="F223" s="113">
        <f>G223/100</f>
        <v>1</v>
      </c>
      <c r="G223" s="115">
        <f>H223+I223</f>
        <v>100</v>
      </c>
      <c r="H223" s="116">
        <f>SUM(H203:H222)</f>
        <v>100</v>
      </c>
      <c r="I223" s="116">
        <f>SUM(I203:I222)</f>
        <v>0</v>
      </c>
      <c r="J223" s="116"/>
      <c r="K223" s="116">
        <f>SUM(K203:K222)</f>
        <v>97</v>
      </c>
      <c r="L223" s="116">
        <f>SUM(L203:L222)</f>
        <v>0</v>
      </c>
      <c r="M223" s="117"/>
      <c r="N223" s="98"/>
    </row>
    <row r="224" spans="1:14" s="97" customFormat="1" ht="25.15" customHeight="1" x14ac:dyDescent="0.2">
      <c r="A224" s="98"/>
      <c r="B224" s="100"/>
      <c r="C224" s="246" t="s">
        <v>424</v>
      </c>
      <c r="D224" s="246"/>
      <c r="E224" s="110">
        <v>100</v>
      </c>
      <c r="F224" s="100" t="s">
        <v>425</v>
      </c>
      <c r="G224" s="118">
        <v>1</v>
      </c>
      <c r="H224" s="247" t="s">
        <v>426</v>
      </c>
      <c r="I224" s="247"/>
      <c r="J224" s="119">
        <f>E224-((E224/100)*G224)</f>
        <v>99</v>
      </c>
      <c r="K224" s="100"/>
      <c r="L224" s="100"/>
      <c r="M224" s="100"/>
      <c r="N224" s="98"/>
    </row>
    <row r="225" spans="1:14" s="97" customFormat="1" ht="18" customHeight="1" x14ac:dyDescent="0.2">
      <c r="A225" s="98"/>
      <c r="B225" s="100"/>
      <c r="C225" s="101"/>
      <c r="D225" s="120"/>
      <c r="E225" s="100"/>
      <c r="F225" s="100"/>
      <c r="G225" s="121"/>
      <c r="H225" s="122"/>
      <c r="I225" s="123"/>
      <c r="J225" s="119"/>
      <c r="K225" s="100"/>
      <c r="L225" s="100"/>
      <c r="M225" s="100"/>
      <c r="N225" s="98"/>
    </row>
    <row r="226" spans="1:14" s="97" customFormat="1" ht="25.15" customHeight="1" x14ac:dyDescent="0.2">
      <c r="A226" s="98"/>
      <c r="B226" s="100"/>
      <c r="C226" s="246" t="s">
        <v>427</v>
      </c>
      <c r="D226" s="246"/>
      <c r="E226" s="110">
        <v>100</v>
      </c>
      <c r="F226" s="247" t="s">
        <v>428</v>
      </c>
      <c r="G226" s="247"/>
      <c r="H226" s="121">
        <f>J224/(E226+0.0001)</f>
        <v>0.98999901000099</v>
      </c>
      <c r="I226" s="248" t="s">
        <v>429</v>
      </c>
      <c r="J226" s="248"/>
      <c r="K226" s="110">
        <v>1</v>
      </c>
      <c r="L226" s="119"/>
      <c r="M226" s="100"/>
      <c r="N226" s="98"/>
    </row>
    <row r="227" spans="1:14" s="97" customFormat="1" ht="9.9499999999999993" customHeight="1" x14ac:dyDescent="0.2">
      <c r="A227" s="98"/>
      <c r="B227" s="107"/>
      <c r="C227" s="246"/>
      <c r="D227" s="246"/>
      <c r="E227" s="119"/>
      <c r="F227" s="248"/>
      <c r="G227" s="248"/>
      <c r="H227" s="124"/>
      <c r="I227" s="247"/>
      <c r="J227" s="247"/>
      <c r="K227" s="119"/>
      <c r="L227" s="119"/>
      <c r="M227" s="107"/>
      <c r="N227" s="98"/>
    </row>
    <row r="228" spans="1:14" s="97" customFormat="1" ht="12" customHeight="1" x14ac:dyDescent="0.2">
      <c r="A228" s="98"/>
      <c r="B228" s="125"/>
      <c r="C228" s="126"/>
      <c r="D228" s="127"/>
      <c r="E228" s="128"/>
      <c r="F228" s="129"/>
      <c r="G228" s="130"/>
      <c r="H228" s="131"/>
      <c r="I228" s="128"/>
      <c r="J228" s="132"/>
      <c r="K228" s="133"/>
      <c r="L228" s="133"/>
      <c r="M228" s="134"/>
      <c r="N228" s="98"/>
    </row>
    <row r="229" spans="1:14" s="97" customFormat="1" ht="15" customHeight="1" x14ac:dyDescent="0.2">
      <c r="A229" s="98"/>
      <c r="B229" s="107"/>
      <c r="C229" s="101"/>
      <c r="D229" s="120"/>
      <c r="E229" s="100"/>
      <c r="F229" s="122"/>
      <c r="G229" s="135"/>
      <c r="H229" s="136"/>
      <c r="I229" s="100"/>
      <c r="J229" s="137"/>
      <c r="K229" s="119"/>
      <c r="L229" s="119"/>
      <c r="M229" s="138"/>
      <c r="N229" s="98"/>
    </row>
    <row r="230" spans="1:14" s="97" customFormat="1" ht="25.15" customHeight="1" x14ac:dyDescent="0.2">
      <c r="A230" s="98"/>
      <c r="B230" s="107"/>
      <c r="C230" s="246" t="s">
        <v>430</v>
      </c>
      <c r="D230" s="246"/>
      <c r="E230" s="119">
        <f>J224/K226</f>
        <v>99</v>
      </c>
      <c r="F230" s="249" t="s">
        <v>431</v>
      </c>
      <c r="G230" s="249"/>
      <c r="H230" s="124">
        <f>(E230/100)*K230</f>
        <v>96.03</v>
      </c>
      <c r="I230" s="250" t="s">
        <v>432</v>
      </c>
      <c r="J230" s="250"/>
      <c r="K230" s="119">
        <f>((K223+L223)/(E224))*100</f>
        <v>97</v>
      </c>
      <c r="L230" s="124"/>
      <c r="M230" s="139"/>
      <c r="N230" s="98"/>
    </row>
    <row r="231" spans="1:14" s="97" customFormat="1" ht="24.95" customHeight="1" x14ac:dyDescent="0.2">
      <c r="A231" s="98"/>
      <c r="B231" s="107"/>
      <c r="C231" s="246" t="s">
        <v>433</v>
      </c>
      <c r="D231" s="246"/>
      <c r="E231" s="246"/>
      <c r="F231" s="246"/>
      <c r="G231" s="140"/>
      <c r="H231" s="141" t="s">
        <v>434</v>
      </c>
      <c r="I231" s="124">
        <f>(E230/100)*D223</f>
        <v>99</v>
      </c>
      <c r="J231" s="142" t="s">
        <v>435</v>
      </c>
      <c r="K231" s="119">
        <f>(E230/100)*E223</f>
        <v>0</v>
      </c>
      <c r="L231" s="139"/>
      <c r="M231" s="139"/>
      <c r="N231" s="98"/>
    </row>
    <row r="232" spans="1:14" s="97" customFormat="1" ht="9.9499999999999993" customHeight="1" x14ac:dyDescent="0.2">
      <c r="A232" s="98"/>
      <c r="B232" s="107"/>
      <c r="C232" s="101"/>
      <c r="D232" s="143"/>
      <c r="E232" s="119"/>
      <c r="F232" s="100"/>
      <c r="G232" s="124"/>
      <c r="H232" s="124"/>
      <c r="I232" s="144"/>
      <c r="J232" s="119"/>
      <c r="K232" s="119"/>
      <c r="L232" s="139"/>
      <c r="M232" s="139"/>
      <c r="N232" s="98"/>
    </row>
    <row r="233" spans="1:14" s="97" customFormat="1" ht="12" customHeight="1" x14ac:dyDescent="0.2">
      <c r="A233" s="251"/>
      <c r="B233" s="251"/>
      <c r="C233" s="251"/>
      <c r="D233" s="251"/>
      <c r="E233" s="251"/>
      <c r="F233" s="251"/>
      <c r="G233" s="251"/>
      <c r="H233" s="251"/>
      <c r="I233" s="251"/>
      <c r="J233" s="251"/>
      <c r="K233" s="251"/>
      <c r="L233" s="251"/>
      <c r="M233" s="251"/>
      <c r="N233" s="251"/>
    </row>
    <row r="234" spans="1:14" x14ac:dyDescent="0.25">
      <c r="A234" s="97"/>
      <c r="B234" s="97"/>
      <c r="C234" s="97"/>
      <c r="D234" s="97"/>
      <c r="E234" s="97"/>
      <c r="F234" s="97"/>
      <c r="G234" s="97"/>
      <c r="H234" s="97"/>
      <c r="I234" s="97"/>
      <c r="J234" s="97"/>
      <c r="K234" s="97"/>
      <c r="L234" s="97"/>
      <c r="M234" s="97"/>
      <c r="N234" s="97"/>
    </row>
    <row r="235" spans="1:14" ht="12" customHeight="1" x14ac:dyDescent="0.25">
      <c r="A235" s="98"/>
      <c r="B235" s="98"/>
      <c r="C235" s="98"/>
      <c r="D235" s="98"/>
      <c r="E235" s="98"/>
      <c r="F235" s="98"/>
      <c r="G235" s="98"/>
      <c r="H235" s="98"/>
      <c r="I235" s="98"/>
      <c r="J235" s="98"/>
      <c r="K235" s="98"/>
      <c r="L235" s="98"/>
      <c r="M235" s="98"/>
      <c r="N235" s="98"/>
    </row>
    <row r="236" spans="1:14" ht="25.15" customHeight="1" x14ac:dyDescent="0.25">
      <c r="A236" s="98"/>
      <c r="B236" s="243" t="s">
        <v>402</v>
      </c>
      <c r="C236" s="243"/>
      <c r="D236" s="243"/>
      <c r="E236" s="98"/>
      <c r="F236" s="98"/>
      <c r="G236" s="98"/>
      <c r="H236" s="98"/>
      <c r="I236" s="98"/>
      <c r="J236" s="98"/>
      <c r="K236" s="98"/>
      <c r="L236" s="99">
        <v>7</v>
      </c>
      <c r="M236" s="98"/>
      <c r="N236" s="98"/>
    </row>
    <row r="237" spans="1:14" ht="12" customHeight="1" x14ac:dyDescent="0.25">
      <c r="A237" s="98" t="s">
        <v>0</v>
      </c>
      <c r="B237" s="98"/>
      <c r="C237" s="98"/>
      <c r="D237" s="98"/>
      <c r="E237" s="98"/>
      <c r="F237" s="98"/>
      <c r="G237" s="98"/>
      <c r="H237" s="98"/>
      <c r="I237" s="98"/>
      <c r="J237" s="98"/>
      <c r="K237" s="98"/>
      <c r="L237" s="98"/>
      <c r="M237" s="98"/>
      <c r="N237" s="98"/>
    </row>
    <row r="238" spans="1:14" s="97" customFormat="1" ht="18" customHeight="1" x14ac:dyDescent="0.2">
      <c r="A238" s="98"/>
      <c r="B238" s="100"/>
      <c r="C238" s="100"/>
      <c r="D238" s="100"/>
      <c r="E238" s="100"/>
      <c r="F238" s="100"/>
      <c r="G238" s="100"/>
      <c r="H238" s="100"/>
      <c r="I238" s="100"/>
      <c r="J238" s="100"/>
      <c r="K238" s="100"/>
      <c r="L238" s="100"/>
      <c r="M238" s="100"/>
      <c r="N238" s="98"/>
    </row>
    <row r="239" spans="1:14" s="97" customFormat="1" ht="25.15" customHeight="1" x14ac:dyDescent="0.2">
      <c r="A239" s="98"/>
      <c r="B239" s="100"/>
      <c r="C239" s="101" t="s">
        <v>403</v>
      </c>
      <c r="D239" s="245"/>
      <c r="E239" s="245"/>
      <c r="F239" s="245"/>
      <c r="G239" s="245"/>
      <c r="H239" s="245"/>
      <c r="I239" s="245"/>
      <c r="J239" s="44"/>
      <c r="K239" s="40" t="s">
        <v>6</v>
      </c>
      <c r="L239" s="145"/>
      <c r="M239" s="103"/>
      <c r="N239" s="98"/>
    </row>
    <row r="240" spans="1:14" s="97" customFormat="1" ht="9.9499999999999993" customHeight="1" x14ac:dyDescent="0.2">
      <c r="A240" s="98"/>
      <c r="B240" s="100"/>
      <c r="C240" s="101"/>
      <c r="D240" s="101"/>
      <c r="E240" s="104"/>
      <c r="F240" s="105"/>
      <c r="G240" s="105"/>
      <c r="H240" s="104"/>
      <c r="I240" s="106"/>
      <c r="J240" s="106"/>
      <c r="K240" s="106"/>
      <c r="L240" s="106"/>
      <c r="M240" s="103"/>
      <c r="N240" s="98"/>
    </row>
    <row r="241" spans="1:14" s="97" customFormat="1" ht="49.9" customHeight="1" x14ac:dyDescent="0.2">
      <c r="A241" s="98"/>
      <c r="B241" s="107"/>
      <c r="C241" s="246" t="s">
        <v>404</v>
      </c>
      <c r="D241" s="246"/>
      <c r="E241" s="108"/>
      <c r="F241" s="108"/>
      <c r="G241" s="107"/>
      <c r="H241" s="109" t="s">
        <v>405</v>
      </c>
      <c r="I241" s="109" t="s">
        <v>406</v>
      </c>
      <c r="J241" s="109" t="s">
        <v>407</v>
      </c>
      <c r="K241" s="109" t="s">
        <v>408</v>
      </c>
      <c r="L241" s="109" t="s">
        <v>409</v>
      </c>
      <c r="M241" s="107"/>
      <c r="N241" s="98"/>
    </row>
    <row r="242" spans="1:14" s="97" customFormat="1" ht="18" customHeight="1" x14ac:dyDescent="0.2">
      <c r="A242" s="98"/>
      <c r="B242" s="100"/>
      <c r="C242" s="252" t="s">
        <v>442</v>
      </c>
      <c r="D242" s="252"/>
      <c r="E242" s="252"/>
      <c r="F242" s="252"/>
      <c r="G242" s="252"/>
      <c r="H242" s="110">
        <v>100</v>
      </c>
      <c r="I242" s="110"/>
      <c r="J242" s="110">
        <v>97</v>
      </c>
      <c r="K242" s="111">
        <f t="shared" ref="K242:K261" si="12">(J242/100)*H242</f>
        <v>97</v>
      </c>
      <c r="L242" s="111">
        <f t="shared" ref="L242:L261" si="13">(J242/100)*I242</f>
        <v>0</v>
      </c>
      <c r="M242" s="100"/>
      <c r="N242" s="98"/>
    </row>
    <row r="243" spans="1:14" s="97" customFormat="1" ht="15" customHeight="1" x14ac:dyDescent="0.2">
      <c r="A243" s="98"/>
      <c r="B243" s="100"/>
      <c r="C243" s="252"/>
      <c r="D243" s="252"/>
      <c r="E243" s="252"/>
      <c r="F243" s="252"/>
      <c r="G243" s="252"/>
      <c r="H243" s="110"/>
      <c r="I243" s="110"/>
      <c r="J243" s="110"/>
      <c r="K243" s="111">
        <f t="shared" si="12"/>
        <v>0</v>
      </c>
      <c r="L243" s="111">
        <f t="shared" si="13"/>
        <v>0</v>
      </c>
      <c r="M243" s="100"/>
      <c r="N243" s="98"/>
    </row>
    <row r="244" spans="1:14" s="97" customFormat="1" ht="15" customHeight="1" x14ac:dyDescent="0.2">
      <c r="A244" s="98"/>
      <c r="B244" s="100"/>
      <c r="C244" s="252"/>
      <c r="D244" s="252"/>
      <c r="E244" s="252"/>
      <c r="F244" s="252"/>
      <c r="G244" s="252"/>
      <c r="H244" s="110"/>
      <c r="I244" s="110"/>
      <c r="J244" s="110"/>
      <c r="K244" s="111">
        <f t="shared" si="12"/>
        <v>0</v>
      </c>
      <c r="L244" s="111">
        <f t="shared" si="13"/>
        <v>0</v>
      </c>
      <c r="M244" s="100"/>
      <c r="N244" s="98"/>
    </row>
    <row r="245" spans="1:14" s="97" customFormat="1" ht="15" customHeight="1" x14ac:dyDescent="0.2">
      <c r="A245" s="98"/>
      <c r="B245" s="100"/>
      <c r="C245" s="252"/>
      <c r="D245" s="252"/>
      <c r="E245" s="252"/>
      <c r="F245" s="252"/>
      <c r="G245" s="252"/>
      <c r="H245" s="110"/>
      <c r="I245" s="110"/>
      <c r="J245" s="110"/>
      <c r="K245" s="111">
        <f t="shared" si="12"/>
        <v>0</v>
      </c>
      <c r="L245" s="111">
        <f t="shared" si="13"/>
        <v>0</v>
      </c>
      <c r="M245" s="100"/>
      <c r="N245" s="98"/>
    </row>
    <row r="246" spans="1:14" s="97" customFormat="1" ht="15" customHeight="1" x14ac:dyDescent="0.2">
      <c r="A246" s="98"/>
      <c r="B246" s="100"/>
      <c r="C246" s="252"/>
      <c r="D246" s="252"/>
      <c r="E246" s="252"/>
      <c r="F246" s="252"/>
      <c r="G246" s="252"/>
      <c r="H246" s="110"/>
      <c r="I246" s="110"/>
      <c r="J246" s="110"/>
      <c r="K246" s="111">
        <f t="shared" si="12"/>
        <v>0</v>
      </c>
      <c r="L246" s="111">
        <f t="shared" si="13"/>
        <v>0</v>
      </c>
      <c r="M246" s="100"/>
      <c r="N246" s="98"/>
    </row>
    <row r="247" spans="1:14" s="97" customFormat="1" ht="15" customHeight="1" x14ac:dyDescent="0.2">
      <c r="A247" s="98"/>
      <c r="B247" s="100"/>
      <c r="C247" s="252"/>
      <c r="D247" s="252"/>
      <c r="E247" s="252"/>
      <c r="F247" s="252"/>
      <c r="G247" s="252"/>
      <c r="H247" s="110"/>
      <c r="I247" s="110"/>
      <c r="J247" s="110"/>
      <c r="K247" s="111">
        <f t="shared" si="12"/>
        <v>0</v>
      </c>
      <c r="L247" s="111">
        <f t="shared" si="13"/>
        <v>0</v>
      </c>
      <c r="M247" s="100"/>
      <c r="N247" s="98"/>
    </row>
    <row r="248" spans="1:14" s="97" customFormat="1" ht="15" customHeight="1" x14ac:dyDescent="0.2">
      <c r="A248" s="98"/>
      <c r="B248" s="100"/>
      <c r="C248" s="252"/>
      <c r="D248" s="252"/>
      <c r="E248" s="252"/>
      <c r="F248" s="252"/>
      <c r="G248" s="252"/>
      <c r="H248" s="110"/>
      <c r="I248" s="110"/>
      <c r="J248" s="110"/>
      <c r="K248" s="111">
        <f t="shared" si="12"/>
        <v>0</v>
      </c>
      <c r="L248" s="111">
        <f t="shared" si="13"/>
        <v>0</v>
      </c>
      <c r="M248" s="100"/>
      <c r="N248" s="98"/>
    </row>
    <row r="249" spans="1:14" s="97" customFormat="1" ht="15" customHeight="1" x14ac:dyDescent="0.2">
      <c r="A249" s="98"/>
      <c r="B249" s="100"/>
      <c r="C249" s="252"/>
      <c r="D249" s="252"/>
      <c r="E249" s="252"/>
      <c r="F249" s="252"/>
      <c r="G249" s="252"/>
      <c r="H249" s="110"/>
      <c r="I249" s="110"/>
      <c r="J249" s="110"/>
      <c r="K249" s="111">
        <f t="shared" si="12"/>
        <v>0</v>
      </c>
      <c r="L249" s="111">
        <f t="shared" si="13"/>
        <v>0</v>
      </c>
      <c r="M249" s="100"/>
      <c r="N249" s="98"/>
    </row>
    <row r="250" spans="1:14" s="97" customFormat="1" ht="15" customHeight="1" x14ac:dyDescent="0.2">
      <c r="A250" s="98"/>
      <c r="B250" s="100"/>
      <c r="C250" s="245"/>
      <c r="D250" s="245"/>
      <c r="E250" s="245"/>
      <c r="F250" s="245"/>
      <c r="G250" s="245"/>
      <c r="H250" s="110"/>
      <c r="I250" s="110"/>
      <c r="J250" s="110"/>
      <c r="K250" s="111">
        <f t="shared" si="12"/>
        <v>0</v>
      </c>
      <c r="L250" s="111">
        <f t="shared" si="13"/>
        <v>0</v>
      </c>
      <c r="M250" s="100"/>
      <c r="N250" s="98"/>
    </row>
    <row r="251" spans="1:14" s="97" customFormat="1" ht="15" customHeight="1" x14ac:dyDescent="0.2">
      <c r="A251" s="98"/>
      <c r="B251" s="100"/>
      <c r="C251" s="245"/>
      <c r="D251" s="245"/>
      <c r="E251" s="245"/>
      <c r="F251" s="245"/>
      <c r="G251" s="245"/>
      <c r="H251" s="110"/>
      <c r="I251" s="110"/>
      <c r="J251" s="110"/>
      <c r="K251" s="111">
        <f t="shared" si="12"/>
        <v>0</v>
      </c>
      <c r="L251" s="111">
        <f t="shared" si="13"/>
        <v>0</v>
      </c>
      <c r="M251" s="100"/>
      <c r="N251" s="98"/>
    </row>
    <row r="252" spans="1:14" s="97" customFormat="1" ht="15" customHeight="1" x14ac:dyDescent="0.2">
      <c r="A252" s="98"/>
      <c r="B252" s="100"/>
      <c r="C252" s="245"/>
      <c r="D252" s="245"/>
      <c r="E252" s="245"/>
      <c r="F252" s="245"/>
      <c r="G252" s="245"/>
      <c r="H252" s="110"/>
      <c r="I252" s="110"/>
      <c r="J252" s="110"/>
      <c r="K252" s="111">
        <f t="shared" si="12"/>
        <v>0</v>
      </c>
      <c r="L252" s="111">
        <f t="shared" si="13"/>
        <v>0</v>
      </c>
      <c r="M252" s="100"/>
      <c r="N252" s="98"/>
    </row>
    <row r="253" spans="1:14" s="97" customFormat="1" ht="15" customHeight="1" x14ac:dyDescent="0.2">
      <c r="A253" s="98"/>
      <c r="B253" s="100"/>
      <c r="C253" s="245"/>
      <c r="D253" s="245"/>
      <c r="E253" s="245"/>
      <c r="F253" s="245"/>
      <c r="G253" s="245"/>
      <c r="H253" s="110"/>
      <c r="I253" s="110"/>
      <c r="J253" s="110"/>
      <c r="K253" s="111">
        <f t="shared" si="12"/>
        <v>0</v>
      </c>
      <c r="L253" s="111">
        <f t="shared" si="13"/>
        <v>0</v>
      </c>
      <c r="M253" s="100"/>
      <c r="N253" s="98"/>
    </row>
    <row r="254" spans="1:14" s="97" customFormat="1" ht="15" customHeight="1" x14ac:dyDescent="0.2">
      <c r="A254" s="98"/>
      <c r="B254" s="100"/>
      <c r="C254" s="245"/>
      <c r="D254" s="245"/>
      <c r="E254" s="245"/>
      <c r="F254" s="245"/>
      <c r="G254" s="245"/>
      <c r="H254" s="110"/>
      <c r="I254" s="110"/>
      <c r="J254" s="110"/>
      <c r="K254" s="111">
        <f t="shared" si="12"/>
        <v>0</v>
      </c>
      <c r="L254" s="111">
        <f t="shared" si="13"/>
        <v>0</v>
      </c>
      <c r="M254" s="100"/>
      <c r="N254" s="98"/>
    </row>
    <row r="255" spans="1:14" s="97" customFormat="1" ht="15" customHeight="1" x14ac:dyDescent="0.2">
      <c r="A255" s="98"/>
      <c r="B255" s="100"/>
      <c r="C255" s="245"/>
      <c r="D255" s="245"/>
      <c r="E255" s="245"/>
      <c r="F255" s="245"/>
      <c r="G255" s="245"/>
      <c r="H255" s="110"/>
      <c r="I255" s="110"/>
      <c r="J255" s="110"/>
      <c r="K255" s="111">
        <f t="shared" si="12"/>
        <v>0</v>
      </c>
      <c r="L255" s="111">
        <f t="shared" si="13"/>
        <v>0</v>
      </c>
      <c r="M255" s="100"/>
      <c r="N255" s="98"/>
    </row>
    <row r="256" spans="1:14" s="97" customFormat="1" ht="15" customHeight="1" x14ac:dyDescent="0.2">
      <c r="A256" s="98"/>
      <c r="B256" s="100"/>
      <c r="C256" s="245"/>
      <c r="D256" s="245"/>
      <c r="E256" s="245"/>
      <c r="F256" s="245"/>
      <c r="G256" s="245"/>
      <c r="H256" s="110"/>
      <c r="I256" s="110"/>
      <c r="J256" s="110"/>
      <c r="K256" s="111">
        <f t="shared" si="12"/>
        <v>0</v>
      </c>
      <c r="L256" s="111">
        <f t="shared" si="13"/>
        <v>0</v>
      </c>
      <c r="M256" s="100"/>
      <c r="N256" s="98"/>
    </row>
    <row r="257" spans="1:14" s="97" customFormat="1" ht="15" customHeight="1" x14ac:dyDescent="0.2">
      <c r="A257" s="98"/>
      <c r="B257" s="100"/>
      <c r="C257" s="245"/>
      <c r="D257" s="245"/>
      <c r="E257" s="245"/>
      <c r="F257" s="245"/>
      <c r="G257" s="245"/>
      <c r="H257" s="110"/>
      <c r="I257" s="110"/>
      <c r="J257" s="110"/>
      <c r="K257" s="111">
        <f t="shared" si="12"/>
        <v>0</v>
      </c>
      <c r="L257" s="111">
        <f t="shared" si="13"/>
        <v>0</v>
      </c>
      <c r="M257" s="100"/>
      <c r="N257" s="98"/>
    </row>
    <row r="258" spans="1:14" s="97" customFormat="1" ht="15" customHeight="1" x14ac:dyDescent="0.2">
      <c r="A258" s="98"/>
      <c r="B258" s="100"/>
      <c r="C258" s="245"/>
      <c r="D258" s="245"/>
      <c r="E258" s="245"/>
      <c r="F258" s="245"/>
      <c r="G258" s="245"/>
      <c r="H258" s="110"/>
      <c r="I258" s="110"/>
      <c r="J258" s="110"/>
      <c r="K258" s="111">
        <f t="shared" si="12"/>
        <v>0</v>
      </c>
      <c r="L258" s="111">
        <f t="shared" si="13"/>
        <v>0</v>
      </c>
      <c r="M258" s="100"/>
      <c r="N258" s="98"/>
    </row>
    <row r="259" spans="1:14" s="97" customFormat="1" ht="15" customHeight="1" x14ac:dyDescent="0.2">
      <c r="A259" s="98"/>
      <c r="B259" s="100"/>
      <c r="C259" s="245"/>
      <c r="D259" s="245"/>
      <c r="E259" s="245"/>
      <c r="F259" s="245"/>
      <c r="G259" s="245"/>
      <c r="H259" s="110"/>
      <c r="I259" s="110"/>
      <c r="J259" s="110"/>
      <c r="K259" s="111">
        <f t="shared" si="12"/>
        <v>0</v>
      </c>
      <c r="L259" s="111">
        <f t="shared" si="13"/>
        <v>0</v>
      </c>
      <c r="M259" s="100"/>
      <c r="N259" s="98"/>
    </row>
    <row r="260" spans="1:14" s="97" customFormat="1" ht="15" customHeight="1" x14ac:dyDescent="0.2">
      <c r="A260" s="98"/>
      <c r="B260" s="100"/>
      <c r="C260" s="245"/>
      <c r="D260" s="245"/>
      <c r="E260" s="245"/>
      <c r="F260" s="245"/>
      <c r="G260" s="245"/>
      <c r="H260" s="110"/>
      <c r="I260" s="110"/>
      <c r="J260" s="110"/>
      <c r="K260" s="111">
        <f t="shared" si="12"/>
        <v>0</v>
      </c>
      <c r="L260" s="111">
        <f t="shared" si="13"/>
        <v>0</v>
      </c>
      <c r="M260" s="100"/>
      <c r="N260" s="98"/>
    </row>
    <row r="261" spans="1:14" s="97" customFormat="1" ht="15" customHeight="1" x14ac:dyDescent="0.2">
      <c r="A261" s="98"/>
      <c r="B261" s="100"/>
      <c r="C261" s="245"/>
      <c r="D261" s="245"/>
      <c r="E261" s="245"/>
      <c r="F261" s="245"/>
      <c r="G261" s="245"/>
      <c r="H261" s="110"/>
      <c r="I261" s="110"/>
      <c r="J261" s="110"/>
      <c r="K261" s="111">
        <f t="shared" si="12"/>
        <v>0</v>
      </c>
      <c r="L261" s="111">
        <f t="shared" si="13"/>
        <v>0</v>
      </c>
      <c r="M261" s="100"/>
      <c r="N261" s="98"/>
    </row>
    <row r="262" spans="1:14" s="97" customFormat="1" ht="18" customHeight="1" x14ac:dyDescent="0.2">
      <c r="A262" s="98"/>
      <c r="B262" s="112"/>
      <c r="C262" s="113"/>
      <c r="D262" s="114">
        <f>H262/F262</f>
        <v>100</v>
      </c>
      <c r="E262" s="114">
        <f>I262/F262</f>
        <v>0</v>
      </c>
      <c r="F262" s="113">
        <f>G262/100</f>
        <v>1</v>
      </c>
      <c r="G262" s="115">
        <f>H262+I262</f>
        <v>100</v>
      </c>
      <c r="H262" s="116">
        <f>SUM(H242:H261)</f>
        <v>100</v>
      </c>
      <c r="I262" s="116">
        <f>SUM(I242:I261)</f>
        <v>0</v>
      </c>
      <c r="J262" s="116"/>
      <c r="K262" s="116">
        <f>SUM(K242:K261)</f>
        <v>97</v>
      </c>
      <c r="L262" s="116">
        <f>SUM(L242:L261)</f>
        <v>0</v>
      </c>
      <c r="M262" s="117"/>
      <c r="N262" s="98"/>
    </row>
    <row r="263" spans="1:14" s="97" customFormat="1" ht="25.15" customHeight="1" x14ac:dyDescent="0.2">
      <c r="A263" s="98"/>
      <c r="B263" s="100"/>
      <c r="C263" s="246" t="s">
        <v>424</v>
      </c>
      <c r="D263" s="246"/>
      <c r="E263" s="110">
        <v>100</v>
      </c>
      <c r="F263" s="100" t="s">
        <v>425</v>
      </c>
      <c r="G263" s="118">
        <v>1</v>
      </c>
      <c r="H263" s="247" t="s">
        <v>426</v>
      </c>
      <c r="I263" s="247"/>
      <c r="J263" s="119">
        <f>E263-((E263/100)*G263)</f>
        <v>99</v>
      </c>
      <c r="K263" s="100"/>
      <c r="L263" s="100"/>
      <c r="M263" s="100"/>
      <c r="N263" s="98"/>
    </row>
    <row r="264" spans="1:14" s="97" customFormat="1" ht="18" customHeight="1" x14ac:dyDescent="0.2">
      <c r="A264" s="98"/>
      <c r="B264" s="100"/>
      <c r="C264" s="101"/>
      <c r="D264" s="120"/>
      <c r="E264" s="100"/>
      <c r="F264" s="100"/>
      <c r="G264" s="121"/>
      <c r="H264" s="122"/>
      <c r="I264" s="123"/>
      <c r="J264" s="119"/>
      <c r="K264" s="100"/>
      <c r="L264" s="100"/>
      <c r="M264" s="100"/>
      <c r="N264" s="98"/>
    </row>
    <row r="265" spans="1:14" s="97" customFormat="1" ht="25.15" customHeight="1" x14ac:dyDescent="0.2">
      <c r="A265" s="98"/>
      <c r="B265" s="100"/>
      <c r="C265" s="246" t="s">
        <v>427</v>
      </c>
      <c r="D265" s="246"/>
      <c r="E265" s="110">
        <v>100</v>
      </c>
      <c r="F265" s="247" t="s">
        <v>428</v>
      </c>
      <c r="G265" s="247"/>
      <c r="H265" s="121">
        <f>J263/(E265+0.0001)</f>
        <v>0.98999901000099</v>
      </c>
      <c r="I265" s="248" t="s">
        <v>429</v>
      </c>
      <c r="J265" s="248"/>
      <c r="K265" s="110">
        <v>1</v>
      </c>
      <c r="L265" s="119"/>
      <c r="M265" s="100"/>
      <c r="N265" s="98"/>
    </row>
    <row r="266" spans="1:14" s="97" customFormat="1" ht="9.9499999999999993" customHeight="1" x14ac:dyDescent="0.2">
      <c r="A266" s="98"/>
      <c r="B266" s="107"/>
      <c r="C266" s="246"/>
      <c r="D266" s="246"/>
      <c r="E266" s="119"/>
      <c r="F266" s="248"/>
      <c r="G266" s="248"/>
      <c r="H266" s="124"/>
      <c r="I266" s="247"/>
      <c r="J266" s="247"/>
      <c r="K266" s="119"/>
      <c r="L266" s="119"/>
      <c r="M266" s="107"/>
      <c r="N266" s="98"/>
    </row>
    <row r="267" spans="1:14" s="97" customFormat="1" ht="12" customHeight="1" x14ac:dyDescent="0.2">
      <c r="A267" s="98"/>
      <c r="B267" s="125"/>
      <c r="C267" s="126"/>
      <c r="D267" s="127"/>
      <c r="E267" s="128"/>
      <c r="F267" s="129"/>
      <c r="G267" s="130"/>
      <c r="H267" s="131"/>
      <c r="I267" s="128"/>
      <c r="J267" s="132"/>
      <c r="K267" s="133"/>
      <c r="L267" s="133"/>
      <c r="M267" s="134"/>
      <c r="N267" s="98"/>
    </row>
    <row r="268" spans="1:14" s="97" customFormat="1" ht="15" customHeight="1" x14ac:dyDescent="0.2">
      <c r="A268" s="98"/>
      <c r="B268" s="107"/>
      <c r="C268" s="101"/>
      <c r="D268" s="120"/>
      <c r="E268" s="100"/>
      <c r="F268" s="122"/>
      <c r="G268" s="135"/>
      <c r="H268" s="136"/>
      <c r="I268" s="100"/>
      <c r="J268" s="137"/>
      <c r="K268" s="119"/>
      <c r="L268" s="119"/>
      <c r="M268" s="138"/>
      <c r="N268" s="98"/>
    </row>
    <row r="269" spans="1:14" s="97" customFormat="1" ht="25.15" customHeight="1" x14ac:dyDescent="0.2">
      <c r="A269" s="98"/>
      <c r="B269" s="107"/>
      <c r="C269" s="246" t="s">
        <v>430</v>
      </c>
      <c r="D269" s="246"/>
      <c r="E269" s="119">
        <f>J263/K265</f>
        <v>99</v>
      </c>
      <c r="F269" s="249" t="s">
        <v>431</v>
      </c>
      <c r="G269" s="249"/>
      <c r="H269" s="124">
        <f>(E269/100)*K269</f>
        <v>96.03</v>
      </c>
      <c r="I269" s="250" t="s">
        <v>432</v>
      </c>
      <c r="J269" s="250"/>
      <c r="K269" s="119">
        <f>((K262+L262)/(E263))*100</f>
        <v>97</v>
      </c>
      <c r="L269" s="124"/>
      <c r="M269" s="139"/>
      <c r="N269" s="98"/>
    </row>
    <row r="270" spans="1:14" s="97" customFormat="1" ht="24.95" customHeight="1" x14ac:dyDescent="0.2">
      <c r="A270" s="98"/>
      <c r="B270" s="107"/>
      <c r="C270" s="246" t="s">
        <v>433</v>
      </c>
      <c r="D270" s="246"/>
      <c r="E270" s="246"/>
      <c r="F270" s="246"/>
      <c r="G270" s="140"/>
      <c r="H270" s="141" t="s">
        <v>434</v>
      </c>
      <c r="I270" s="124">
        <f>(E269/100)*D262</f>
        <v>99</v>
      </c>
      <c r="J270" s="142" t="s">
        <v>435</v>
      </c>
      <c r="K270" s="119">
        <f>(E269/100)*E262</f>
        <v>0</v>
      </c>
      <c r="L270" s="139"/>
      <c r="M270" s="139"/>
      <c r="N270" s="98"/>
    </row>
    <row r="271" spans="1:14" s="97" customFormat="1" ht="9.9499999999999993" customHeight="1" x14ac:dyDescent="0.2">
      <c r="A271" s="98"/>
      <c r="B271" s="107"/>
      <c r="C271" s="101"/>
      <c r="D271" s="143"/>
      <c r="E271" s="119"/>
      <c r="F271" s="100"/>
      <c r="G271" s="124"/>
      <c r="H271" s="124"/>
      <c r="I271" s="144"/>
      <c r="J271" s="119"/>
      <c r="K271" s="119"/>
      <c r="L271" s="139"/>
      <c r="M271" s="139"/>
      <c r="N271" s="98"/>
    </row>
    <row r="272" spans="1:14" s="97" customFormat="1" ht="12" customHeight="1" x14ac:dyDescent="0.2">
      <c r="A272" s="251"/>
      <c r="B272" s="251"/>
      <c r="C272" s="251"/>
      <c r="D272" s="251"/>
      <c r="E272" s="251"/>
      <c r="F272" s="251"/>
      <c r="G272" s="251"/>
      <c r="H272" s="251"/>
      <c r="I272" s="251"/>
      <c r="J272" s="251"/>
      <c r="K272" s="251"/>
      <c r="L272" s="251"/>
      <c r="M272" s="251"/>
      <c r="N272" s="251"/>
    </row>
    <row r="273" spans="1:14" x14ac:dyDescent="0.25">
      <c r="A273" s="97"/>
      <c r="B273" s="97"/>
      <c r="C273" s="97"/>
      <c r="D273" s="97"/>
      <c r="E273" s="97"/>
      <c r="F273" s="97"/>
      <c r="G273" s="97"/>
      <c r="H273" s="97"/>
      <c r="I273" s="97"/>
      <c r="J273" s="97"/>
      <c r="K273" s="97"/>
      <c r="L273" s="97"/>
      <c r="M273" s="97"/>
      <c r="N273" s="97"/>
    </row>
    <row r="274" spans="1:14" ht="12" customHeight="1" x14ac:dyDescent="0.25">
      <c r="A274" s="98"/>
      <c r="B274" s="98"/>
      <c r="C274" s="98"/>
      <c r="D274" s="98"/>
      <c r="E274" s="98"/>
      <c r="F274" s="98"/>
      <c r="G274" s="98"/>
      <c r="H274" s="98"/>
      <c r="I274" s="98"/>
      <c r="J274" s="98"/>
      <c r="K274" s="98"/>
      <c r="L274" s="98"/>
      <c r="M274" s="98"/>
      <c r="N274" s="98"/>
    </row>
    <row r="275" spans="1:14" ht="25.15" customHeight="1" x14ac:dyDescent="0.25">
      <c r="A275" s="98"/>
      <c r="B275" s="243" t="s">
        <v>402</v>
      </c>
      <c r="C275" s="243"/>
      <c r="D275" s="243"/>
      <c r="E275" s="98"/>
      <c r="F275" s="98"/>
      <c r="G275" s="98"/>
      <c r="H275" s="98"/>
      <c r="I275" s="98"/>
      <c r="J275" s="98"/>
      <c r="K275" s="98"/>
      <c r="L275" s="99">
        <v>8</v>
      </c>
      <c r="M275" s="98"/>
      <c r="N275" s="98"/>
    </row>
    <row r="276" spans="1:14" ht="12" customHeight="1" x14ac:dyDescent="0.25">
      <c r="A276" s="98" t="s">
        <v>0</v>
      </c>
      <c r="B276" s="98"/>
      <c r="C276" s="98"/>
      <c r="D276" s="98"/>
      <c r="E276" s="98"/>
      <c r="F276" s="98"/>
      <c r="G276" s="98"/>
      <c r="H276" s="98"/>
      <c r="I276" s="98"/>
      <c r="J276" s="98"/>
      <c r="K276" s="98"/>
      <c r="L276" s="98"/>
      <c r="M276" s="98"/>
      <c r="N276" s="98"/>
    </row>
    <row r="277" spans="1:14" s="97" customFormat="1" ht="18" customHeight="1" x14ac:dyDescent="0.2">
      <c r="A277" s="98"/>
      <c r="B277" s="100"/>
      <c r="C277" s="100"/>
      <c r="D277" s="100"/>
      <c r="E277" s="100"/>
      <c r="F277" s="100"/>
      <c r="G277" s="100"/>
      <c r="H277" s="100"/>
      <c r="I277" s="100"/>
      <c r="J277" s="100"/>
      <c r="K277" s="100"/>
      <c r="L277" s="100"/>
      <c r="M277" s="100"/>
      <c r="N277" s="98"/>
    </row>
    <row r="278" spans="1:14" s="97" customFormat="1" ht="25.15" customHeight="1" x14ac:dyDescent="0.2">
      <c r="A278" s="98"/>
      <c r="B278" s="100"/>
      <c r="C278" s="101" t="s">
        <v>403</v>
      </c>
      <c r="D278" s="245"/>
      <c r="E278" s="245"/>
      <c r="F278" s="245"/>
      <c r="G278" s="245"/>
      <c r="H278" s="245"/>
      <c r="I278" s="245"/>
      <c r="J278" s="44"/>
      <c r="K278" s="40" t="s">
        <v>6</v>
      </c>
      <c r="L278" s="145"/>
      <c r="M278" s="103"/>
      <c r="N278" s="98"/>
    </row>
    <row r="279" spans="1:14" s="97" customFormat="1" ht="9.9499999999999993" customHeight="1" x14ac:dyDescent="0.2">
      <c r="A279" s="98"/>
      <c r="B279" s="100"/>
      <c r="C279" s="101"/>
      <c r="D279" s="101"/>
      <c r="E279" s="104"/>
      <c r="F279" s="105"/>
      <c r="G279" s="105"/>
      <c r="H279" s="104"/>
      <c r="I279" s="106"/>
      <c r="J279" s="106"/>
      <c r="K279" s="106"/>
      <c r="L279" s="106"/>
      <c r="M279" s="103"/>
      <c r="N279" s="98"/>
    </row>
    <row r="280" spans="1:14" s="97" customFormat="1" ht="49.9" customHeight="1" x14ac:dyDescent="0.2">
      <c r="A280" s="98"/>
      <c r="B280" s="107"/>
      <c r="C280" s="246" t="s">
        <v>404</v>
      </c>
      <c r="D280" s="246"/>
      <c r="E280" s="108"/>
      <c r="F280" s="108"/>
      <c r="G280" s="107"/>
      <c r="H280" s="109" t="s">
        <v>405</v>
      </c>
      <c r="I280" s="109" t="s">
        <v>406</v>
      </c>
      <c r="J280" s="109" t="s">
        <v>407</v>
      </c>
      <c r="K280" s="109" t="s">
        <v>408</v>
      </c>
      <c r="L280" s="109" t="s">
        <v>409</v>
      </c>
      <c r="M280" s="107"/>
      <c r="N280" s="98"/>
    </row>
    <row r="281" spans="1:14" s="97" customFormat="1" ht="18" customHeight="1" x14ac:dyDescent="0.2">
      <c r="A281" s="98"/>
      <c r="B281" s="100"/>
      <c r="C281" s="252" t="s">
        <v>442</v>
      </c>
      <c r="D281" s="252"/>
      <c r="E281" s="252"/>
      <c r="F281" s="252"/>
      <c r="G281" s="252"/>
      <c r="H281" s="110">
        <v>100</v>
      </c>
      <c r="I281" s="110"/>
      <c r="J281" s="110">
        <v>97</v>
      </c>
      <c r="K281" s="111">
        <f t="shared" ref="K281:K300" si="14">(J281/100)*H281</f>
        <v>97</v>
      </c>
      <c r="L281" s="111">
        <f t="shared" ref="L281:L300" si="15">(J281/100)*I281</f>
        <v>0</v>
      </c>
      <c r="M281" s="100"/>
      <c r="N281" s="98"/>
    </row>
    <row r="282" spans="1:14" s="97" customFormat="1" ht="15" customHeight="1" x14ac:dyDescent="0.2">
      <c r="A282" s="98"/>
      <c r="B282" s="100"/>
      <c r="C282" s="252"/>
      <c r="D282" s="252"/>
      <c r="E282" s="252"/>
      <c r="F282" s="252"/>
      <c r="G282" s="252"/>
      <c r="H282" s="110"/>
      <c r="I282" s="110"/>
      <c r="J282" s="110"/>
      <c r="K282" s="111">
        <f t="shared" si="14"/>
        <v>0</v>
      </c>
      <c r="L282" s="111">
        <f t="shared" si="15"/>
        <v>0</v>
      </c>
      <c r="M282" s="100"/>
      <c r="N282" s="98"/>
    </row>
    <row r="283" spans="1:14" s="97" customFormat="1" ht="15" customHeight="1" x14ac:dyDescent="0.2">
      <c r="A283" s="98"/>
      <c r="B283" s="100"/>
      <c r="C283" s="252"/>
      <c r="D283" s="252"/>
      <c r="E283" s="252"/>
      <c r="F283" s="252"/>
      <c r="G283" s="252"/>
      <c r="H283" s="110"/>
      <c r="I283" s="110"/>
      <c r="J283" s="110"/>
      <c r="K283" s="111">
        <f t="shared" si="14"/>
        <v>0</v>
      </c>
      <c r="L283" s="111">
        <f t="shared" si="15"/>
        <v>0</v>
      </c>
      <c r="M283" s="100"/>
      <c r="N283" s="98"/>
    </row>
    <row r="284" spans="1:14" s="97" customFormat="1" ht="15" customHeight="1" x14ac:dyDescent="0.2">
      <c r="A284" s="98"/>
      <c r="B284" s="100"/>
      <c r="C284" s="252"/>
      <c r="D284" s="252"/>
      <c r="E284" s="252"/>
      <c r="F284" s="252"/>
      <c r="G284" s="252"/>
      <c r="H284" s="110"/>
      <c r="I284" s="110"/>
      <c r="J284" s="110"/>
      <c r="K284" s="111">
        <f t="shared" si="14"/>
        <v>0</v>
      </c>
      <c r="L284" s="111">
        <f t="shared" si="15"/>
        <v>0</v>
      </c>
      <c r="M284" s="100"/>
      <c r="N284" s="98"/>
    </row>
    <row r="285" spans="1:14" s="97" customFormat="1" ht="15" customHeight="1" x14ac:dyDescent="0.2">
      <c r="A285" s="98"/>
      <c r="B285" s="100"/>
      <c r="C285" s="252"/>
      <c r="D285" s="252"/>
      <c r="E285" s="252"/>
      <c r="F285" s="252"/>
      <c r="G285" s="252"/>
      <c r="H285" s="110"/>
      <c r="I285" s="110"/>
      <c r="J285" s="110"/>
      <c r="K285" s="111">
        <f t="shared" si="14"/>
        <v>0</v>
      </c>
      <c r="L285" s="111">
        <f t="shared" si="15"/>
        <v>0</v>
      </c>
      <c r="M285" s="100"/>
      <c r="N285" s="98"/>
    </row>
    <row r="286" spans="1:14" s="97" customFormat="1" ht="15" customHeight="1" x14ac:dyDescent="0.2">
      <c r="A286" s="98"/>
      <c r="B286" s="100"/>
      <c r="C286" s="252"/>
      <c r="D286" s="252"/>
      <c r="E286" s="252"/>
      <c r="F286" s="252"/>
      <c r="G286" s="252"/>
      <c r="H286" s="110"/>
      <c r="I286" s="110"/>
      <c r="J286" s="110"/>
      <c r="K286" s="111">
        <f t="shared" si="14"/>
        <v>0</v>
      </c>
      <c r="L286" s="111">
        <f t="shared" si="15"/>
        <v>0</v>
      </c>
      <c r="M286" s="100"/>
      <c r="N286" s="98"/>
    </row>
    <row r="287" spans="1:14" s="97" customFormat="1" ht="15" customHeight="1" x14ac:dyDescent="0.2">
      <c r="A287" s="98"/>
      <c r="B287" s="100"/>
      <c r="C287" s="252"/>
      <c r="D287" s="252"/>
      <c r="E287" s="252"/>
      <c r="F287" s="252"/>
      <c r="G287" s="252"/>
      <c r="H287" s="110"/>
      <c r="I287" s="110"/>
      <c r="J287" s="110"/>
      <c r="K287" s="111">
        <f t="shared" si="14"/>
        <v>0</v>
      </c>
      <c r="L287" s="111">
        <f t="shared" si="15"/>
        <v>0</v>
      </c>
      <c r="M287" s="100"/>
      <c r="N287" s="98"/>
    </row>
    <row r="288" spans="1:14" s="97" customFormat="1" ht="15" customHeight="1" x14ac:dyDescent="0.2">
      <c r="A288" s="98"/>
      <c r="B288" s="100"/>
      <c r="C288" s="252"/>
      <c r="D288" s="252"/>
      <c r="E288" s="252"/>
      <c r="F288" s="252"/>
      <c r="G288" s="252"/>
      <c r="H288" s="110"/>
      <c r="I288" s="110"/>
      <c r="J288" s="110"/>
      <c r="K288" s="111">
        <f t="shared" si="14"/>
        <v>0</v>
      </c>
      <c r="L288" s="111">
        <f t="shared" si="15"/>
        <v>0</v>
      </c>
      <c r="M288" s="100"/>
      <c r="N288" s="98"/>
    </row>
    <row r="289" spans="1:14" s="97" customFormat="1" ht="15" customHeight="1" x14ac:dyDescent="0.2">
      <c r="A289" s="98"/>
      <c r="B289" s="100"/>
      <c r="C289" s="245"/>
      <c r="D289" s="245"/>
      <c r="E289" s="245"/>
      <c r="F289" s="245"/>
      <c r="G289" s="245"/>
      <c r="H289" s="110"/>
      <c r="I289" s="110"/>
      <c r="J289" s="110"/>
      <c r="K289" s="111">
        <f t="shared" si="14"/>
        <v>0</v>
      </c>
      <c r="L289" s="111">
        <f t="shared" si="15"/>
        <v>0</v>
      </c>
      <c r="M289" s="100"/>
      <c r="N289" s="98"/>
    </row>
    <row r="290" spans="1:14" s="97" customFormat="1" ht="15" customHeight="1" x14ac:dyDescent="0.2">
      <c r="A290" s="98"/>
      <c r="B290" s="100"/>
      <c r="C290" s="245"/>
      <c r="D290" s="245"/>
      <c r="E290" s="245"/>
      <c r="F290" s="245"/>
      <c r="G290" s="245"/>
      <c r="H290" s="110"/>
      <c r="I290" s="110"/>
      <c r="J290" s="110"/>
      <c r="K290" s="111">
        <f t="shared" si="14"/>
        <v>0</v>
      </c>
      <c r="L290" s="111">
        <f t="shared" si="15"/>
        <v>0</v>
      </c>
      <c r="M290" s="100"/>
      <c r="N290" s="98"/>
    </row>
    <row r="291" spans="1:14" s="97" customFormat="1" ht="15" customHeight="1" x14ac:dyDescent="0.2">
      <c r="A291" s="98"/>
      <c r="B291" s="100"/>
      <c r="C291" s="245"/>
      <c r="D291" s="245"/>
      <c r="E291" s="245"/>
      <c r="F291" s="245"/>
      <c r="G291" s="245"/>
      <c r="H291" s="110"/>
      <c r="I291" s="110"/>
      <c r="J291" s="110"/>
      <c r="K291" s="111">
        <f t="shared" si="14"/>
        <v>0</v>
      </c>
      <c r="L291" s="111">
        <f t="shared" si="15"/>
        <v>0</v>
      </c>
      <c r="M291" s="100"/>
      <c r="N291" s="98"/>
    </row>
    <row r="292" spans="1:14" s="97" customFormat="1" ht="15" customHeight="1" x14ac:dyDescent="0.2">
      <c r="A292" s="98"/>
      <c r="B292" s="100"/>
      <c r="C292" s="245"/>
      <c r="D292" s="245"/>
      <c r="E292" s="245"/>
      <c r="F292" s="245"/>
      <c r="G292" s="245"/>
      <c r="H292" s="110"/>
      <c r="I292" s="110"/>
      <c r="J292" s="110"/>
      <c r="K292" s="111">
        <f t="shared" si="14"/>
        <v>0</v>
      </c>
      <c r="L292" s="111">
        <f t="shared" si="15"/>
        <v>0</v>
      </c>
      <c r="M292" s="100"/>
      <c r="N292" s="98"/>
    </row>
    <row r="293" spans="1:14" s="97" customFormat="1" ht="15" customHeight="1" x14ac:dyDescent="0.2">
      <c r="A293" s="98"/>
      <c r="B293" s="100"/>
      <c r="C293" s="245"/>
      <c r="D293" s="245"/>
      <c r="E293" s="245"/>
      <c r="F293" s="245"/>
      <c r="G293" s="245"/>
      <c r="H293" s="110"/>
      <c r="I293" s="110"/>
      <c r="J293" s="110"/>
      <c r="K293" s="111">
        <f t="shared" si="14"/>
        <v>0</v>
      </c>
      <c r="L293" s="111">
        <f t="shared" si="15"/>
        <v>0</v>
      </c>
      <c r="M293" s="100"/>
      <c r="N293" s="98"/>
    </row>
    <row r="294" spans="1:14" s="97" customFormat="1" ht="15" customHeight="1" x14ac:dyDescent="0.2">
      <c r="A294" s="98"/>
      <c r="B294" s="100"/>
      <c r="C294" s="245"/>
      <c r="D294" s="245"/>
      <c r="E294" s="245"/>
      <c r="F294" s="245"/>
      <c r="G294" s="245"/>
      <c r="H294" s="110"/>
      <c r="I294" s="110"/>
      <c r="J294" s="110"/>
      <c r="K294" s="111">
        <f t="shared" si="14"/>
        <v>0</v>
      </c>
      <c r="L294" s="111">
        <f t="shared" si="15"/>
        <v>0</v>
      </c>
      <c r="M294" s="100"/>
      <c r="N294" s="98"/>
    </row>
    <row r="295" spans="1:14" s="97" customFormat="1" ht="15" customHeight="1" x14ac:dyDescent="0.2">
      <c r="A295" s="98"/>
      <c r="B295" s="100"/>
      <c r="C295" s="245"/>
      <c r="D295" s="245"/>
      <c r="E295" s="245"/>
      <c r="F295" s="245"/>
      <c r="G295" s="245"/>
      <c r="H295" s="110"/>
      <c r="I295" s="110"/>
      <c r="J295" s="110"/>
      <c r="K295" s="111">
        <f t="shared" si="14"/>
        <v>0</v>
      </c>
      <c r="L295" s="111">
        <f t="shared" si="15"/>
        <v>0</v>
      </c>
      <c r="M295" s="100"/>
      <c r="N295" s="98"/>
    </row>
    <row r="296" spans="1:14" s="97" customFormat="1" ht="15" customHeight="1" x14ac:dyDescent="0.2">
      <c r="A296" s="98"/>
      <c r="B296" s="100"/>
      <c r="C296" s="245"/>
      <c r="D296" s="245"/>
      <c r="E296" s="245"/>
      <c r="F296" s="245"/>
      <c r="G296" s="245"/>
      <c r="H296" s="110"/>
      <c r="I296" s="110"/>
      <c r="J296" s="110"/>
      <c r="K296" s="111">
        <f t="shared" si="14"/>
        <v>0</v>
      </c>
      <c r="L296" s="111">
        <f t="shared" si="15"/>
        <v>0</v>
      </c>
      <c r="M296" s="100"/>
      <c r="N296" s="98"/>
    </row>
    <row r="297" spans="1:14" s="97" customFormat="1" ht="15" customHeight="1" x14ac:dyDescent="0.2">
      <c r="A297" s="98"/>
      <c r="B297" s="100"/>
      <c r="C297" s="245"/>
      <c r="D297" s="245"/>
      <c r="E297" s="245"/>
      <c r="F297" s="245"/>
      <c r="G297" s="245"/>
      <c r="H297" s="110"/>
      <c r="I297" s="110"/>
      <c r="J297" s="110"/>
      <c r="K297" s="111">
        <f t="shared" si="14"/>
        <v>0</v>
      </c>
      <c r="L297" s="111">
        <f t="shared" si="15"/>
        <v>0</v>
      </c>
      <c r="M297" s="100"/>
      <c r="N297" s="98"/>
    </row>
    <row r="298" spans="1:14" s="97" customFormat="1" ht="15" customHeight="1" x14ac:dyDescent="0.2">
      <c r="A298" s="98"/>
      <c r="B298" s="100"/>
      <c r="C298" s="245"/>
      <c r="D298" s="245"/>
      <c r="E298" s="245"/>
      <c r="F298" s="245"/>
      <c r="G298" s="245"/>
      <c r="H298" s="110"/>
      <c r="I298" s="110"/>
      <c r="J298" s="110"/>
      <c r="K298" s="111">
        <f t="shared" si="14"/>
        <v>0</v>
      </c>
      <c r="L298" s="111">
        <f t="shared" si="15"/>
        <v>0</v>
      </c>
      <c r="M298" s="100"/>
      <c r="N298" s="98"/>
    </row>
    <row r="299" spans="1:14" s="97" customFormat="1" ht="15" customHeight="1" x14ac:dyDescent="0.2">
      <c r="A299" s="98"/>
      <c r="B299" s="100"/>
      <c r="C299" s="245"/>
      <c r="D299" s="245"/>
      <c r="E299" s="245"/>
      <c r="F299" s="245"/>
      <c r="G299" s="245"/>
      <c r="H299" s="110"/>
      <c r="I299" s="110"/>
      <c r="J299" s="110"/>
      <c r="K299" s="111">
        <f t="shared" si="14"/>
        <v>0</v>
      </c>
      <c r="L299" s="111">
        <f t="shared" si="15"/>
        <v>0</v>
      </c>
      <c r="M299" s="100"/>
      <c r="N299" s="98"/>
    </row>
    <row r="300" spans="1:14" s="97" customFormat="1" ht="15" customHeight="1" x14ac:dyDescent="0.2">
      <c r="A300" s="98"/>
      <c r="B300" s="100"/>
      <c r="C300" s="245"/>
      <c r="D300" s="245"/>
      <c r="E300" s="245"/>
      <c r="F300" s="245"/>
      <c r="G300" s="245"/>
      <c r="H300" s="110"/>
      <c r="I300" s="110"/>
      <c r="J300" s="110"/>
      <c r="K300" s="111">
        <f t="shared" si="14"/>
        <v>0</v>
      </c>
      <c r="L300" s="111">
        <f t="shared" si="15"/>
        <v>0</v>
      </c>
      <c r="M300" s="100"/>
      <c r="N300" s="98"/>
    </row>
    <row r="301" spans="1:14" s="97" customFormat="1" ht="18" customHeight="1" x14ac:dyDescent="0.2">
      <c r="A301" s="98"/>
      <c r="B301" s="112"/>
      <c r="C301" s="113"/>
      <c r="D301" s="114">
        <f>H301/F301</f>
        <v>100</v>
      </c>
      <c r="E301" s="114">
        <f>I301/F301</f>
        <v>0</v>
      </c>
      <c r="F301" s="113">
        <f>G301/100</f>
        <v>1</v>
      </c>
      <c r="G301" s="115">
        <f>H301+I301</f>
        <v>100</v>
      </c>
      <c r="H301" s="116">
        <f>SUM(H281:H300)</f>
        <v>100</v>
      </c>
      <c r="I301" s="116">
        <f>SUM(I281:I300)</f>
        <v>0</v>
      </c>
      <c r="J301" s="116"/>
      <c r="K301" s="116">
        <f>SUM(K281:K300)</f>
        <v>97</v>
      </c>
      <c r="L301" s="116">
        <f>SUM(L281:L300)</f>
        <v>0</v>
      </c>
      <c r="M301" s="117"/>
      <c r="N301" s="98"/>
    </row>
    <row r="302" spans="1:14" s="97" customFormat="1" ht="25.15" customHeight="1" x14ac:dyDescent="0.2">
      <c r="A302" s="98"/>
      <c r="B302" s="100"/>
      <c r="C302" s="246" t="s">
        <v>424</v>
      </c>
      <c r="D302" s="246"/>
      <c r="E302" s="110">
        <v>100</v>
      </c>
      <c r="F302" s="100" t="s">
        <v>425</v>
      </c>
      <c r="G302" s="118">
        <v>1</v>
      </c>
      <c r="H302" s="247" t="s">
        <v>426</v>
      </c>
      <c r="I302" s="247"/>
      <c r="J302" s="119">
        <f>E302-((E302/100)*G302)</f>
        <v>99</v>
      </c>
      <c r="K302" s="100"/>
      <c r="L302" s="100"/>
      <c r="M302" s="100"/>
      <c r="N302" s="98"/>
    </row>
    <row r="303" spans="1:14" s="97" customFormat="1" ht="18" customHeight="1" x14ac:dyDescent="0.2">
      <c r="A303" s="98"/>
      <c r="B303" s="100"/>
      <c r="C303" s="101"/>
      <c r="D303" s="120"/>
      <c r="E303" s="100"/>
      <c r="F303" s="100"/>
      <c r="G303" s="121"/>
      <c r="H303" s="122"/>
      <c r="I303" s="123"/>
      <c r="J303" s="119"/>
      <c r="K303" s="100"/>
      <c r="L303" s="100"/>
      <c r="M303" s="100"/>
      <c r="N303" s="98"/>
    </row>
    <row r="304" spans="1:14" s="97" customFormat="1" ht="25.15" customHeight="1" x14ac:dyDescent="0.2">
      <c r="A304" s="98"/>
      <c r="B304" s="100"/>
      <c r="C304" s="246" t="s">
        <v>427</v>
      </c>
      <c r="D304" s="246"/>
      <c r="E304" s="110">
        <v>100</v>
      </c>
      <c r="F304" s="247" t="s">
        <v>428</v>
      </c>
      <c r="G304" s="247"/>
      <c r="H304" s="121">
        <f>J302/(E304+0.0001)</f>
        <v>0.98999901000099</v>
      </c>
      <c r="I304" s="248" t="s">
        <v>429</v>
      </c>
      <c r="J304" s="248"/>
      <c r="K304" s="110">
        <v>1</v>
      </c>
      <c r="L304" s="119"/>
      <c r="M304" s="100"/>
      <c r="N304" s="98"/>
    </row>
    <row r="305" spans="1:14" s="97" customFormat="1" ht="9.9499999999999993" customHeight="1" x14ac:dyDescent="0.2">
      <c r="A305" s="98"/>
      <c r="B305" s="107"/>
      <c r="C305" s="246"/>
      <c r="D305" s="246"/>
      <c r="E305" s="119"/>
      <c r="F305" s="248"/>
      <c r="G305" s="248"/>
      <c r="H305" s="124"/>
      <c r="I305" s="247"/>
      <c r="J305" s="247"/>
      <c r="K305" s="119"/>
      <c r="L305" s="119"/>
      <c r="M305" s="107"/>
      <c r="N305" s="98"/>
    </row>
    <row r="306" spans="1:14" s="97" customFormat="1" ht="12" customHeight="1" x14ac:dyDescent="0.2">
      <c r="A306" s="98"/>
      <c r="B306" s="125"/>
      <c r="C306" s="126"/>
      <c r="D306" s="127"/>
      <c r="E306" s="128"/>
      <c r="F306" s="129"/>
      <c r="G306" s="130"/>
      <c r="H306" s="131"/>
      <c r="I306" s="128"/>
      <c r="J306" s="132"/>
      <c r="K306" s="133"/>
      <c r="L306" s="133"/>
      <c r="M306" s="134"/>
      <c r="N306" s="98"/>
    </row>
    <row r="307" spans="1:14" s="97" customFormat="1" ht="15" customHeight="1" x14ac:dyDescent="0.2">
      <c r="A307" s="98"/>
      <c r="B307" s="107"/>
      <c r="C307" s="101"/>
      <c r="D307" s="120"/>
      <c r="E307" s="100"/>
      <c r="F307" s="122"/>
      <c r="G307" s="135"/>
      <c r="H307" s="136"/>
      <c r="I307" s="100"/>
      <c r="J307" s="137"/>
      <c r="K307" s="119"/>
      <c r="L307" s="119"/>
      <c r="M307" s="138"/>
      <c r="N307" s="98"/>
    </row>
    <row r="308" spans="1:14" s="97" customFormat="1" ht="25.15" customHeight="1" x14ac:dyDescent="0.2">
      <c r="A308" s="98"/>
      <c r="B308" s="107"/>
      <c r="C308" s="246" t="s">
        <v>430</v>
      </c>
      <c r="D308" s="246"/>
      <c r="E308" s="119">
        <f>J302/K304</f>
        <v>99</v>
      </c>
      <c r="F308" s="249" t="s">
        <v>431</v>
      </c>
      <c r="G308" s="249"/>
      <c r="H308" s="124">
        <f>(E308/100)*K308</f>
        <v>96.03</v>
      </c>
      <c r="I308" s="250" t="s">
        <v>432</v>
      </c>
      <c r="J308" s="250"/>
      <c r="K308" s="119">
        <f>((K301+L301)/(E302))*100</f>
        <v>97</v>
      </c>
      <c r="L308" s="124"/>
      <c r="M308" s="139"/>
      <c r="N308" s="98"/>
    </row>
    <row r="309" spans="1:14" s="97" customFormat="1" ht="24.95" customHeight="1" x14ac:dyDescent="0.2">
      <c r="A309" s="98"/>
      <c r="B309" s="107"/>
      <c r="C309" s="246" t="s">
        <v>433</v>
      </c>
      <c r="D309" s="246"/>
      <c r="E309" s="246"/>
      <c r="F309" s="246"/>
      <c r="G309" s="140"/>
      <c r="H309" s="141" t="s">
        <v>434</v>
      </c>
      <c r="I309" s="124">
        <f>(E308/100)*D301</f>
        <v>99</v>
      </c>
      <c r="J309" s="142" t="s">
        <v>435</v>
      </c>
      <c r="K309" s="119">
        <f>(E308/100)*E301</f>
        <v>0</v>
      </c>
      <c r="L309" s="139"/>
      <c r="M309" s="139"/>
      <c r="N309" s="98"/>
    </row>
    <row r="310" spans="1:14" s="97" customFormat="1" ht="9.9499999999999993" customHeight="1" x14ac:dyDescent="0.2">
      <c r="A310" s="98"/>
      <c r="B310" s="107"/>
      <c r="C310" s="101"/>
      <c r="D310" s="143"/>
      <c r="E310" s="119"/>
      <c r="F310" s="100"/>
      <c r="G310" s="124"/>
      <c r="H310" s="124"/>
      <c r="I310" s="144"/>
      <c r="J310" s="119"/>
      <c r="K310" s="119"/>
      <c r="L310" s="139"/>
      <c r="M310" s="139"/>
      <c r="N310" s="98"/>
    </row>
    <row r="311" spans="1:14" s="97" customFormat="1" ht="12" customHeight="1" x14ac:dyDescent="0.2">
      <c r="A311" s="251"/>
      <c r="B311" s="251"/>
      <c r="C311" s="251"/>
      <c r="D311" s="251"/>
      <c r="E311" s="251"/>
      <c r="F311" s="251"/>
      <c r="G311" s="251"/>
      <c r="H311" s="251"/>
      <c r="I311" s="251"/>
      <c r="J311" s="251"/>
      <c r="K311" s="251"/>
      <c r="L311" s="251"/>
      <c r="M311" s="251"/>
      <c r="N311" s="251"/>
    </row>
    <row r="312" spans="1:14" x14ac:dyDescent="0.25">
      <c r="A312" s="97"/>
      <c r="B312" s="97"/>
      <c r="C312" s="97"/>
      <c r="D312" s="97"/>
      <c r="E312" s="97"/>
      <c r="F312" s="97"/>
      <c r="G312" s="97"/>
      <c r="H312" s="97"/>
      <c r="I312" s="97"/>
      <c r="J312" s="97"/>
      <c r="K312" s="97"/>
      <c r="L312" s="97"/>
      <c r="M312" s="97"/>
      <c r="N312" s="97"/>
    </row>
    <row r="313" spans="1:14" ht="12" customHeight="1" x14ac:dyDescent="0.25">
      <c r="A313" s="98"/>
      <c r="B313" s="98"/>
      <c r="C313" s="98"/>
      <c r="D313" s="98"/>
      <c r="E313" s="98"/>
      <c r="F313" s="98"/>
      <c r="G313" s="98"/>
      <c r="H313" s="98"/>
      <c r="I313" s="98"/>
      <c r="J313" s="98"/>
      <c r="K313" s="98"/>
      <c r="L313" s="98"/>
      <c r="M313" s="98"/>
      <c r="N313" s="98"/>
    </row>
    <row r="314" spans="1:14" ht="25.15" customHeight="1" x14ac:dyDescent="0.25">
      <c r="A314" s="98"/>
      <c r="B314" s="243" t="s">
        <v>402</v>
      </c>
      <c r="C314" s="243"/>
      <c r="D314" s="243"/>
      <c r="E314" s="98"/>
      <c r="F314" s="98"/>
      <c r="G314" s="98"/>
      <c r="H314" s="98"/>
      <c r="I314" s="98"/>
      <c r="J314" s="98"/>
      <c r="K314" s="98"/>
      <c r="L314" s="99">
        <v>9</v>
      </c>
      <c r="M314" s="98"/>
      <c r="N314" s="98"/>
    </row>
    <row r="315" spans="1:14" ht="12" customHeight="1" x14ac:dyDescent="0.25">
      <c r="A315" s="98" t="s">
        <v>0</v>
      </c>
      <c r="B315" s="98"/>
      <c r="C315" s="98"/>
      <c r="D315" s="98"/>
      <c r="E315" s="98"/>
      <c r="F315" s="98"/>
      <c r="G315" s="98"/>
      <c r="H315" s="98"/>
      <c r="I315" s="98"/>
      <c r="J315" s="98"/>
      <c r="K315" s="98"/>
      <c r="L315" s="98"/>
      <c r="M315" s="98"/>
      <c r="N315" s="98"/>
    </row>
    <row r="316" spans="1:14" s="97" customFormat="1" ht="18" customHeight="1" x14ac:dyDescent="0.2">
      <c r="A316" s="98"/>
      <c r="B316" s="100"/>
      <c r="C316" s="100"/>
      <c r="D316" s="100"/>
      <c r="E316" s="100"/>
      <c r="F316" s="100"/>
      <c r="G316" s="100"/>
      <c r="H316" s="100"/>
      <c r="I316" s="100"/>
      <c r="J316" s="100"/>
      <c r="K316" s="100"/>
      <c r="L316" s="100"/>
      <c r="M316" s="100"/>
      <c r="N316" s="98"/>
    </row>
    <row r="317" spans="1:14" s="97" customFormat="1" ht="25.15" customHeight="1" x14ac:dyDescent="0.2">
      <c r="A317" s="98"/>
      <c r="B317" s="100"/>
      <c r="C317" s="101" t="s">
        <v>403</v>
      </c>
      <c r="D317" s="245"/>
      <c r="E317" s="245"/>
      <c r="F317" s="245"/>
      <c r="G317" s="245"/>
      <c r="H317" s="245"/>
      <c r="I317" s="245"/>
      <c r="J317" s="44"/>
      <c r="K317" s="40" t="s">
        <v>6</v>
      </c>
      <c r="L317" s="145"/>
      <c r="M317" s="103"/>
      <c r="N317" s="98"/>
    </row>
    <row r="318" spans="1:14" s="97" customFormat="1" ht="9.9499999999999993" customHeight="1" x14ac:dyDescent="0.2">
      <c r="A318" s="98"/>
      <c r="B318" s="100"/>
      <c r="C318" s="101"/>
      <c r="D318" s="101"/>
      <c r="E318" s="104"/>
      <c r="F318" s="105"/>
      <c r="G318" s="105"/>
      <c r="H318" s="104"/>
      <c r="I318" s="106"/>
      <c r="J318" s="106"/>
      <c r="K318" s="106"/>
      <c r="L318" s="106"/>
      <c r="M318" s="103"/>
      <c r="N318" s="98"/>
    </row>
    <row r="319" spans="1:14" s="97" customFormat="1" ht="49.9" customHeight="1" x14ac:dyDescent="0.2">
      <c r="A319" s="98"/>
      <c r="B319" s="107"/>
      <c r="C319" s="246" t="s">
        <v>404</v>
      </c>
      <c r="D319" s="246"/>
      <c r="E319" s="108"/>
      <c r="F319" s="108"/>
      <c r="G319" s="107"/>
      <c r="H319" s="109" t="s">
        <v>405</v>
      </c>
      <c r="I319" s="109" t="s">
        <v>406</v>
      </c>
      <c r="J319" s="109" t="s">
        <v>407</v>
      </c>
      <c r="K319" s="109" t="s">
        <v>408</v>
      </c>
      <c r="L319" s="109" t="s">
        <v>409</v>
      </c>
      <c r="M319" s="107"/>
      <c r="N319" s="98"/>
    </row>
    <row r="320" spans="1:14" s="97" customFormat="1" ht="18" customHeight="1" x14ac:dyDescent="0.2">
      <c r="A320" s="98"/>
      <c r="B320" s="100"/>
      <c r="C320" s="252" t="s">
        <v>442</v>
      </c>
      <c r="D320" s="252"/>
      <c r="E320" s="252"/>
      <c r="F320" s="252"/>
      <c r="G320" s="252"/>
      <c r="H320" s="110">
        <v>100</v>
      </c>
      <c r="I320" s="110"/>
      <c r="J320" s="110">
        <v>97</v>
      </c>
      <c r="K320" s="111">
        <f t="shared" ref="K320:K339" si="16">(J320/100)*H320</f>
        <v>97</v>
      </c>
      <c r="L320" s="111">
        <f t="shared" ref="L320:L339" si="17">(J320/100)*I320</f>
        <v>0</v>
      </c>
      <c r="M320" s="100"/>
      <c r="N320" s="98"/>
    </row>
    <row r="321" spans="1:14" s="97" customFormat="1" ht="15" customHeight="1" x14ac:dyDescent="0.2">
      <c r="A321" s="98"/>
      <c r="B321" s="100"/>
      <c r="C321" s="252"/>
      <c r="D321" s="252"/>
      <c r="E321" s="252"/>
      <c r="F321" s="252"/>
      <c r="G321" s="252"/>
      <c r="H321" s="110"/>
      <c r="I321" s="110"/>
      <c r="J321" s="110"/>
      <c r="K321" s="111">
        <f t="shared" si="16"/>
        <v>0</v>
      </c>
      <c r="L321" s="111">
        <f t="shared" si="17"/>
        <v>0</v>
      </c>
      <c r="M321" s="100"/>
      <c r="N321" s="98"/>
    </row>
    <row r="322" spans="1:14" s="97" customFormat="1" ht="15" customHeight="1" x14ac:dyDescent="0.2">
      <c r="A322" s="98"/>
      <c r="B322" s="100"/>
      <c r="C322" s="252"/>
      <c r="D322" s="252"/>
      <c r="E322" s="252"/>
      <c r="F322" s="252"/>
      <c r="G322" s="252"/>
      <c r="H322" s="110"/>
      <c r="I322" s="110"/>
      <c r="J322" s="110"/>
      <c r="K322" s="111">
        <f t="shared" si="16"/>
        <v>0</v>
      </c>
      <c r="L322" s="111">
        <f t="shared" si="17"/>
        <v>0</v>
      </c>
      <c r="M322" s="100"/>
      <c r="N322" s="98"/>
    </row>
    <row r="323" spans="1:14" s="97" customFormat="1" ht="15" customHeight="1" x14ac:dyDescent="0.2">
      <c r="A323" s="98"/>
      <c r="B323" s="100"/>
      <c r="C323" s="252"/>
      <c r="D323" s="252"/>
      <c r="E323" s="252"/>
      <c r="F323" s="252"/>
      <c r="G323" s="252"/>
      <c r="H323" s="110"/>
      <c r="I323" s="110"/>
      <c r="J323" s="110"/>
      <c r="K323" s="111">
        <f t="shared" si="16"/>
        <v>0</v>
      </c>
      <c r="L323" s="111">
        <f t="shared" si="17"/>
        <v>0</v>
      </c>
      <c r="M323" s="100"/>
      <c r="N323" s="98"/>
    </row>
    <row r="324" spans="1:14" s="97" customFormat="1" ht="15" customHeight="1" x14ac:dyDescent="0.2">
      <c r="A324" s="98"/>
      <c r="B324" s="100"/>
      <c r="C324" s="252"/>
      <c r="D324" s="252"/>
      <c r="E324" s="252"/>
      <c r="F324" s="252"/>
      <c r="G324" s="252"/>
      <c r="H324" s="110"/>
      <c r="I324" s="110"/>
      <c r="J324" s="110"/>
      <c r="K324" s="111">
        <f t="shared" si="16"/>
        <v>0</v>
      </c>
      <c r="L324" s="111">
        <f t="shared" si="17"/>
        <v>0</v>
      </c>
      <c r="M324" s="100"/>
      <c r="N324" s="98"/>
    </row>
    <row r="325" spans="1:14" s="97" customFormat="1" ht="15" customHeight="1" x14ac:dyDescent="0.2">
      <c r="A325" s="98"/>
      <c r="B325" s="100"/>
      <c r="C325" s="252"/>
      <c r="D325" s="252"/>
      <c r="E325" s="252"/>
      <c r="F325" s="252"/>
      <c r="G325" s="252"/>
      <c r="H325" s="110"/>
      <c r="I325" s="110"/>
      <c r="J325" s="110"/>
      <c r="K325" s="111">
        <f t="shared" si="16"/>
        <v>0</v>
      </c>
      <c r="L325" s="111">
        <f t="shared" si="17"/>
        <v>0</v>
      </c>
      <c r="M325" s="100"/>
      <c r="N325" s="98"/>
    </row>
    <row r="326" spans="1:14" s="97" customFormat="1" ht="15" customHeight="1" x14ac:dyDescent="0.2">
      <c r="A326" s="98"/>
      <c r="B326" s="100"/>
      <c r="C326" s="252"/>
      <c r="D326" s="252"/>
      <c r="E326" s="252"/>
      <c r="F326" s="252"/>
      <c r="G326" s="252"/>
      <c r="H326" s="110"/>
      <c r="I326" s="110"/>
      <c r="J326" s="110"/>
      <c r="K326" s="111">
        <f t="shared" si="16"/>
        <v>0</v>
      </c>
      <c r="L326" s="111">
        <f t="shared" si="17"/>
        <v>0</v>
      </c>
      <c r="M326" s="100"/>
      <c r="N326" s="98"/>
    </row>
    <row r="327" spans="1:14" s="97" customFormat="1" ht="15" customHeight="1" x14ac:dyDescent="0.2">
      <c r="A327" s="98"/>
      <c r="B327" s="100"/>
      <c r="C327" s="252"/>
      <c r="D327" s="252"/>
      <c r="E327" s="252"/>
      <c r="F327" s="252"/>
      <c r="G327" s="252"/>
      <c r="H327" s="110"/>
      <c r="I327" s="110"/>
      <c r="J327" s="110"/>
      <c r="K327" s="111">
        <f t="shared" si="16"/>
        <v>0</v>
      </c>
      <c r="L327" s="111">
        <f t="shared" si="17"/>
        <v>0</v>
      </c>
      <c r="M327" s="100"/>
      <c r="N327" s="98"/>
    </row>
    <row r="328" spans="1:14" s="97" customFormat="1" ht="15" customHeight="1" x14ac:dyDescent="0.2">
      <c r="A328" s="98"/>
      <c r="B328" s="100"/>
      <c r="C328" s="245"/>
      <c r="D328" s="245"/>
      <c r="E328" s="245"/>
      <c r="F328" s="245"/>
      <c r="G328" s="245"/>
      <c r="H328" s="110"/>
      <c r="I328" s="110"/>
      <c r="J328" s="110"/>
      <c r="K328" s="111">
        <f t="shared" si="16"/>
        <v>0</v>
      </c>
      <c r="L328" s="111">
        <f t="shared" si="17"/>
        <v>0</v>
      </c>
      <c r="M328" s="100"/>
      <c r="N328" s="98"/>
    </row>
    <row r="329" spans="1:14" s="97" customFormat="1" ht="15" customHeight="1" x14ac:dyDescent="0.2">
      <c r="A329" s="98"/>
      <c r="B329" s="100"/>
      <c r="C329" s="245"/>
      <c r="D329" s="245"/>
      <c r="E329" s="245"/>
      <c r="F329" s="245"/>
      <c r="G329" s="245"/>
      <c r="H329" s="110"/>
      <c r="I329" s="110"/>
      <c r="J329" s="110"/>
      <c r="K329" s="111">
        <f t="shared" si="16"/>
        <v>0</v>
      </c>
      <c r="L329" s="111">
        <f t="shared" si="17"/>
        <v>0</v>
      </c>
      <c r="M329" s="100"/>
      <c r="N329" s="98"/>
    </row>
    <row r="330" spans="1:14" s="97" customFormat="1" ht="15" customHeight="1" x14ac:dyDescent="0.2">
      <c r="A330" s="98"/>
      <c r="B330" s="100"/>
      <c r="C330" s="245"/>
      <c r="D330" s="245"/>
      <c r="E330" s="245"/>
      <c r="F330" s="245"/>
      <c r="G330" s="245"/>
      <c r="H330" s="110"/>
      <c r="I330" s="110"/>
      <c r="J330" s="110"/>
      <c r="K330" s="111">
        <f t="shared" si="16"/>
        <v>0</v>
      </c>
      <c r="L330" s="111">
        <f t="shared" si="17"/>
        <v>0</v>
      </c>
      <c r="M330" s="100"/>
      <c r="N330" s="98"/>
    </row>
    <row r="331" spans="1:14" s="97" customFormat="1" ht="15" customHeight="1" x14ac:dyDescent="0.2">
      <c r="A331" s="98"/>
      <c r="B331" s="100"/>
      <c r="C331" s="245"/>
      <c r="D331" s="245"/>
      <c r="E331" s="245"/>
      <c r="F331" s="245"/>
      <c r="G331" s="245"/>
      <c r="H331" s="110"/>
      <c r="I331" s="110"/>
      <c r="J331" s="110"/>
      <c r="K331" s="111">
        <f t="shared" si="16"/>
        <v>0</v>
      </c>
      <c r="L331" s="111">
        <f t="shared" si="17"/>
        <v>0</v>
      </c>
      <c r="M331" s="100"/>
      <c r="N331" s="98"/>
    </row>
    <row r="332" spans="1:14" s="97" customFormat="1" ht="15" customHeight="1" x14ac:dyDescent="0.2">
      <c r="A332" s="98"/>
      <c r="B332" s="100"/>
      <c r="C332" s="245"/>
      <c r="D332" s="245"/>
      <c r="E332" s="245"/>
      <c r="F332" s="245"/>
      <c r="G332" s="245"/>
      <c r="H332" s="110"/>
      <c r="I332" s="110"/>
      <c r="J332" s="110"/>
      <c r="K332" s="111">
        <f t="shared" si="16"/>
        <v>0</v>
      </c>
      <c r="L332" s="111">
        <f t="shared" si="17"/>
        <v>0</v>
      </c>
      <c r="M332" s="100"/>
      <c r="N332" s="98"/>
    </row>
    <row r="333" spans="1:14" s="97" customFormat="1" ht="15" customHeight="1" x14ac:dyDescent="0.2">
      <c r="A333" s="98"/>
      <c r="B333" s="100"/>
      <c r="C333" s="245"/>
      <c r="D333" s="245"/>
      <c r="E333" s="245"/>
      <c r="F333" s="245"/>
      <c r="G333" s="245"/>
      <c r="H333" s="110"/>
      <c r="I333" s="110"/>
      <c r="J333" s="110"/>
      <c r="K333" s="111">
        <f t="shared" si="16"/>
        <v>0</v>
      </c>
      <c r="L333" s="111">
        <f t="shared" si="17"/>
        <v>0</v>
      </c>
      <c r="M333" s="100"/>
      <c r="N333" s="98"/>
    </row>
    <row r="334" spans="1:14" s="97" customFormat="1" ht="15" customHeight="1" x14ac:dyDescent="0.2">
      <c r="A334" s="98"/>
      <c r="B334" s="100"/>
      <c r="C334" s="245"/>
      <c r="D334" s="245"/>
      <c r="E334" s="245"/>
      <c r="F334" s="245"/>
      <c r="G334" s="245"/>
      <c r="H334" s="110"/>
      <c r="I334" s="110"/>
      <c r="J334" s="110"/>
      <c r="K334" s="111">
        <f t="shared" si="16"/>
        <v>0</v>
      </c>
      <c r="L334" s="111">
        <f t="shared" si="17"/>
        <v>0</v>
      </c>
      <c r="M334" s="100"/>
      <c r="N334" s="98"/>
    </row>
    <row r="335" spans="1:14" s="97" customFormat="1" ht="15" customHeight="1" x14ac:dyDescent="0.2">
      <c r="A335" s="98"/>
      <c r="B335" s="100"/>
      <c r="C335" s="245"/>
      <c r="D335" s="245"/>
      <c r="E335" s="245"/>
      <c r="F335" s="245"/>
      <c r="G335" s="245"/>
      <c r="H335" s="110"/>
      <c r="I335" s="110"/>
      <c r="J335" s="110"/>
      <c r="K335" s="111">
        <f t="shared" si="16"/>
        <v>0</v>
      </c>
      <c r="L335" s="111">
        <f t="shared" si="17"/>
        <v>0</v>
      </c>
      <c r="M335" s="100"/>
      <c r="N335" s="98"/>
    </row>
    <row r="336" spans="1:14" s="97" customFormat="1" ht="15" customHeight="1" x14ac:dyDescent="0.2">
      <c r="A336" s="98"/>
      <c r="B336" s="100"/>
      <c r="C336" s="245"/>
      <c r="D336" s="245"/>
      <c r="E336" s="245"/>
      <c r="F336" s="245"/>
      <c r="G336" s="245"/>
      <c r="H336" s="110"/>
      <c r="I336" s="110"/>
      <c r="J336" s="110"/>
      <c r="K336" s="111">
        <f t="shared" si="16"/>
        <v>0</v>
      </c>
      <c r="L336" s="111">
        <f t="shared" si="17"/>
        <v>0</v>
      </c>
      <c r="M336" s="100"/>
      <c r="N336" s="98"/>
    </row>
    <row r="337" spans="1:14" s="97" customFormat="1" ht="15" customHeight="1" x14ac:dyDescent="0.2">
      <c r="A337" s="98"/>
      <c r="B337" s="100"/>
      <c r="C337" s="245"/>
      <c r="D337" s="245"/>
      <c r="E337" s="245"/>
      <c r="F337" s="245"/>
      <c r="G337" s="245"/>
      <c r="H337" s="110"/>
      <c r="I337" s="110"/>
      <c r="J337" s="110"/>
      <c r="K337" s="111">
        <f t="shared" si="16"/>
        <v>0</v>
      </c>
      <c r="L337" s="111">
        <f t="shared" si="17"/>
        <v>0</v>
      </c>
      <c r="M337" s="100"/>
      <c r="N337" s="98"/>
    </row>
    <row r="338" spans="1:14" s="97" customFormat="1" ht="15" customHeight="1" x14ac:dyDescent="0.2">
      <c r="A338" s="98"/>
      <c r="B338" s="100"/>
      <c r="C338" s="245"/>
      <c r="D338" s="245"/>
      <c r="E338" s="245"/>
      <c r="F338" s="245"/>
      <c r="G338" s="245"/>
      <c r="H338" s="110"/>
      <c r="I338" s="110"/>
      <c r="J338" s="110"/>
      <c r="K338" s="111">
        <f t="shared" si="16"/>
        <v>0</v>
      </c>
      <c r="L338" s="111">
        <f t="shared" si="17"/>
        <v>0</v>
      </c>
      <c r="M338" s="100"/>
      <c r="N338" s="98"/>
    </row>
    <row r="339" spans="1:14" s="97" customFormat="1" ht="15" customHeight="1" x14ac:dyDescent="0.2">
      <c r="A339" s="98"/>
      <c r="B339" s="100"/>
      <c r="C339" s="245"/>
      <c r="D339" s="245"/>
      <c r="E339" s="245"/>
      <c r="F339" s="245"/>
      <c r="G339" s="245"/>
      <c r="H339" s="110"/>
      <c r="I339" s="110"/>
      <c r="J339" s="110"/>
      <c r="K339" s="111">
        <f t="shared" si="16"/>
        <v>0</v>
      </c>
      <c r="L339" s="111">
        <f t="shared" si="17"/>
        <v>0</v>
      </c>
      <c r="M339" s="100"/>
      <c r="N339" s="98"/>
    </row>
    <row r="340" spans="1:14" s="97" customFormat="1" ht="18" customHeight="1" x14ac:dyDescent="0.2">
      <c r="A340" s="98"/>
      <c r="B340" s="112"/>
      <c r="C340" s="113"/>
      <c r="D340" s="114">
        <f>H340/F340</f>
        <v>100</v>
      </c>
      <c r="E340" s="114">
        <f>I340/F340</f>
        <v>0</v>
      </c>
      <c r="F340" s="113">
        <f>G340/100</f>
        <v>1</v>
      </c>
      <c r="G340" s="115">
        <f>H340+I340</f>
        <v>100</v>
      </c>
      <c r="H340" s="116">
        <f>SUM(H320:H339)</f>
        <v>100</v>
      </c>
      <c r="I340" s="116">
        <f>SUM(I320:I339)</f>
        <v>0</v>
      </c>
      <c r="J340" s="116"/>
      <c r="K340" s="116">
        <f>SUM(K320:K339)</f>
        <v>97</v>
      </c>
      <c r="L340" s="116">
        <f>SUM(L320:L339)</f>
        <v>0</v>
      </c>
      <c r="M340" s="117"/>
      <c r="N340" s="98"/>
    </row>
    <row r="341" spans="1:14" s="97" customFormat="1" ht="25.15" customHeight="1" x14ac:dyDescent="0.2">
      <c r="A341" s="98"/>
      <c r="B341" s="100"/>
      <c r="C341" s="246" t="s">
        <v>424</v>
      </c>
      <c r="D341" s="246"/>
      <c r="E341" s="110">
        <v>100</v>
      </c>
      <c r="F341" s="100" t="s">
        <v>425</v>
      </c>
      <c r="G341" s="118">
        <v>1</v>
      </c>
      <c r="H341" s="247" t="s">
        <v>426</v>
      </c>
      <c r="I341" s="247"/>
      <c r="J341" s="119">
        <f>E341-((E341/100)*G341)</f>
        <v>99</v>
      </c>
      <c r="K341" s="100"/>
      <c r="L341" s="100"/>
      <c r="M341" s="100"/>
      <c r="N341" s="98"/>
    </row>
    <row r="342" spans="1:14" s="97" customFormat="1" ht="18" customHeight="1" x14ac:dyDescent="0.2">
      <c r="A342" s="98"/>
      <c r="B342" s="100"/>
      <c r="C342" s="101"/>
      <c r="D342" s="120"/>
      <c r="E342" s="100"/>
      <c r="F342" s="100"/>
      <c r="G342" s="121"/>
      <c r="H342" s="122"/>
      <c r="I342" s="123"/>
      <c r="J342" s="119"/>
      <c r="K342" s="100"/>
      <c r="L342" s="100"/>
      <c r="M342" s="100"/>
      <c r="N342" s="98"/>
    </row>
    <row r="343" spans="1:14" s="97" customFormat="1" ht="25.15" customHeight="1" x14ac:dyDescent="0.2">
      <c r="A343" s="98"/>
      <c r="B343" s="100"/>
      <c r="C343" s="246" t="s">
        <v>427</v>
      </c>
      <c r="D343" s="246"/>
      <c r="E343" s="110">
        <v>100</v>
      </c>
      <c r="F343" s="247" t="s">
        <v>428</v>
      </c>
      <c r="G343" s="247"/>
      <c r="H343" s="121">
        <f>J341/(E343+0.0001)</f>
        <v>0.98999901000099</v>
      </c>
      <c r="I343" s="248" t="s">
        <v>429</v>
      </c>
      <c r="J343" s="248"/>
      <c r="K343" s="110">
        <v>1</v>
      </c>
      <c r="L343" s="119"/>
      <c r="M343" s="100"/>
      <c r="N343" s="98"/>
    </row>
    <row r="344" spans="1:14" s="97" customFormat="1" ht="9.9499999999999993" customHeight="1" x14ac:dyDescent="0.2">
      <c r="A344" s="98"/>
      <c r="B344" s="107"/>
      <c r="C344" s="246"/>
      <c r="D344" s="246"/>
      <c r="E344" s="119"/>
      <c r="F344" s="248"/>
      <c r="G344" s="248"/>
      <c r="H344" s="124"/>
      <c r="I344" s="247"/>
      <c r="J344" s="247"/>
      <c r="K344" s="119"/>
      <c r="L344" s="119"/>
      <c r="M344" s="107"/>
      <c r="N344" s="98"/>
    </row>
    <row r="345" spans="1:14" s="97" customFormat="1" ht="12" customHeight="1" x14ac:dyDescent="0.2">
      <c r="A345" s="98"/>
      <c r="B345" s="125"/>
      <c r="C345" s="126"/>
      <c r="D345" s="127"/>
      <c r="E345" s="128"/>
      <c r="F345" s="129"/>
      <c r="G345" s="130"/>
      <c r="H345" s="131"/>
      <c r="I345" s="128"/>
      <c r="J345" s="132"/>
      <c r="K345" s="133"/>
      <c r="L345" s="133"/>
      <c r="M345" s="134"/>
      <c r="N345" s="98"/>
    </row>
    <row r="346" spans="1:14" s="97" customFormat="1" ht="15" customHeight="1" x14ac:dyDescent="0.2">
      <c r="A346" s="98"/>
      <c r="B346" s="107"/>
      <c r="C346" s="101"/>
      <c r="D346" s="120"/>
      <c r="E346" s="100"/>
      <c r="F346" s="122"/>
      <c r="G346" s="135"/>
      <c r="H346" s="136"/>
      <c r="I346" s="100"/>
      <c r="J346" s="137"/>
      <c r="K346" s="119"/>
      <c r="L346" s="119"/>
      <c r="M346" s="138"/>
      <c r="N346" s="98"/>
    </row>
    <row r="347" spans="1:14" s="97" customFormat="1" ht="25.15" customHeight="1" x14ac:dyDescent="0.2">
      <c r="A347" s="98"/>
      <c r="B347" s="107"/>
      <c r="C347" s="246" t="s">
        <v>430</v>
      </c>
      <c r="D347" s="246"/>
      <c r="E347" s="119">
        <f>J341/K343</f>
        <v>99</v>
      </c>
      <c r="F347" s="249" t="s">
        <v>431</v>
      </c>
      <c r="G347" s="249"/>
      <c r="H347" s="124">
        <f>(E347/100)*K347</f>
        <v>96.03</v>
      </c>
      <c r="I347" s="250" t="s">
        <v>432</v>
      </c>
      <c r="J347" s="250"/>
      <c r="K347" s="119">
        <f>((K340+L340)/(E341))*100</f>
        <v>97</v>
      </c>
      <c r="L347" s="124"/>
      <c r="M347" s="139"/>
      <c r="N347" s="98"/>
    </row>
    <row r="348" spans="1:14" s="97" customFormat="1" ht="24.95" customHeight="1" x14ac:dyDescent="0.2">
      <c r="A348" s="98"/>
      <c r="B348" s="107"/>
      <c r="C348" s="246" t="s">
        <v>433</v>
      </c>
      <c r="D348" s="246"/>
      <c r="E348" s="246"/>
      <c r="F348" s="246"/>
      <c r="G348" s="140"/>
      <c r="H348" s="141" t="s">
        <v>434</v>
      </c>
      <c r="I348" s="124">
        <f>(E347/100)*D340</f>
        <v>99</v>
      </c>
      <c r="J348" s="142" t="s">
        <v>435</v>
      </c>
      <c r="K348" s="119">
        <f>(E347/100)*E340</f>
        <v>0</v>
      </c>
      <c r="L348" s="139"/>
      <c r="M348" s="139"/>
      <c r="N348" s="98"/>
    </row>
    <row r="349" spans="1:14" s="97" customFormat="1" ht="9.9499999999999993" customHeight="1" x14ac:dyDescent="0.2">
      <c r="A349" s="98"/>
      <c r="B349" s="107"/>
      <c r="C349" s="101"/>
      <c r="D349" s="143"/>
      <c r="E349" s="119"/>
      <c r="F349" s="100"/>
      <c r="G349" s="124"/>
      <c r="H349" s="124"/>
      <c r="I349" s="144"/>
      <c r="J349" s="119"/>
      <c r="K349" s="119"/>
      <c r="L349" s="139"/>
      <c r="M349" s="139"/>
      <c r="N349" s="98"/>
    </row>
    <row r="350" spans="1:14" s="97" customFormat="1" ht="12" customHeight="1" x14ac:dyDescent="0.2">
      <c r="A350" s="251"/>
      <c r="B350" s="251"/>
      <c r="C350" s="251"/>
      <c r="D350" s="251"/>
      <c r="E350" s="251"/>
      <c r="F350" s="251"/>
      <c r="G350" s="251"/>
      <c r="H350" s="251"/>
      <c r="I350" s="251"/>
      <c r="J350" s="251"/>
      <c r="K350" s="251"/>
      <c r="L350" s="251"/>
      <c r="M350" s="251"/>
      <c r="N350" s="251"/>
    </row>
    <row r="351" spans="1:14" x14ac:dyDescent="0.25">
      <c r="A351" s="97"/>
      <c r="B351" s="97"/>
      <c r="C351" s="97"/>
      <c r="D351" s="97"/>
      <c r="E351" s="97"/>
      <c r="F351" s="97"/>
      <c r="G351" s="97"/>
      <c r="H351" s="97"/>
      <c r="I351" s="97"/>
      <c r="J351" s="97"/>
      <c r="K351" s="97"/>
      <c r="L351" s="97"/>
      <c r="M351" s="97"/>
      <c r="N351" s="97"/>
    </row>
    <row r="352" spans="1:14" ht="12" customHeight="1" x14ac:dyDescent="0.25">
      <c r="A352" s="98"/>
      <c r="B352" s="98"/>
      <c r="C352" s="98"/>
      <c r="D352" s="98"/>
      <c r="E352" s="98"/>
      <c r="F352" s="98"/>
      <c r="G352" s="98"/>
      <c r="H352" s="98"/>
      <c r="I352" s="98"/>
      <c r="J352" s="98"/>
      <c r="K352" s="98"/>
      <c r="L352" s="98"/>
      <c r="M352" s="98"/>
      <c r="N352" s="98"/>
    </row>
    <row r="353" spans="1:14" ht="25.15" customHeight="1" x14ac:dyDescent="0.25">
      <c r="A353" s="98"/>
      <c r="B353" s="243" t="s">
        <v>402</v>
      </c>
      <c r="C353" s="243"/>
      <c r="D353" s="243"/>
      <c r="E353" s="98"/>
      <c r="F353" s="98"/>
      <c r="G353" s="98"/>
      <c r="H353" s="98"/>
      <c r="I353" s="98"/>
      <c r="J353" s="98"/>
      <c r="K353" s="98"/>
      <c r="L353" s="99">
        <v>10</v>
      </c>
      <c r="M353" s="98"/>
      <c r="N353" s="98"/>
    </row>
    <row r="354" spans="1:14" ht="12" customHeight="1" x14ac:dyDescent="0.25">
      <c r="A354" s="98" t="s">
        <v>0</v>
      </c>
      <c r="B354" s="98"/>
      <c r="C354" s="98"/>
      <c r="D354" s="98"/>
      <c r="E354" s="98"/>
      <c r="F354" s="98"/>
      <c r="G354" s="98"/>
      <c r="H354" s="98"/>
      <c r="I354" s="98"/>
      <c r="J354" s="98"/>
      <c r="K354" s="98"/>
      <c r="L354" s="98"/>
      <c r="M354" s="98"/>
      <c r="N354" s="98"/>
    </row>
    <row r="355" spans="1:14" s="97" customFormat="1" ht="18" customHeight="1" x14ac:dyDescent="0.2">
      <c r="A355" s="98"/>
      <c r="B355" s="100"/>
      <c r="C355" s="100"/>
      <c r="D355" s="100"/>
      <c r="E355" s="100"/>
      <c r="F355" s="100"/>
      <c r="G355" s="100"/>
      <c r="H355" s="100"/>
      <c r="I355" s="100"/>
      <c r="J355" s="100"/>
      <c r="K355" s="100"/>
      <c r="L355" s="100"/>
      <c r="M355" s="100"/>
      <c r="N355" s="98"/>
    </row>
    <row r="356" spans="1:14" s="97" customFormat="1" ht="25.15" customHeight="1" x14ac:dyDescent="0.2">
      <c r="A356" s="98"/>
      <c r="B356" s="100"/>
      <c r="C356" s="101" t="s">
        <v>403</v>
      </c>
      <c r="D356" s="245"/>
      <c r="E356" s="245"/>
      <c r="F356" s="245"/>
      <c r="G356" s="245"/>
      <c r="H356" s="245"/>
      <c r="I356" s="245"/>
      <c r="J356" s="44"/>
      <c r="K356" s="40" t="s">
        <v>6</v>
      </c>
      <c r="L356" s="145"/>
      <c r="M356" s="103"/>
      <c r="N356" s="98"/>
    </row>
    <row r="357" spans="1:14" s="97" customFormat="1" ht="9.9499999999999993" customHeight="1" x14ac:dyDescent="0.2">
      <c r="A357" s="98"/>
      <c r="B357" s="100"/>
      <c r="C357" s="101"/>
      <c r="D357" s="101"/>
      <c r="E357" s="104"/>
      <c r="F357" s="105"/>
      <c r="G357" s="105"/>
      <c r="H357" s="104"/>
      <c r="I357" s="106"/>
      <c r="J357" s="106"/>
      <c r="K357" s="106"/>
      <c r="L357" s="106"/>
      <c r="M357" s="103"/>
      <c r="N357" s="98"/>
    </row>
    <row r="358" spans="1:14" s="97" customFormat="1" ht="49.9" customHeight="1" x14ac:dyDescent="0.2">
      <c r="A358" s="98"/>
      <c r="B358" s="107"/>
      <c r="C358" s="246" t="s">
        <v>404</v>
      </c>
      <c r="D358" s="246"/>
      <c r="E358" s="108"/>
      <c r="F358" s="108"/>
      <c r="G358" s="107"/>
      <c r="H358" s="109" t="s">
        <v>405</v>
      </c>
      <c r="I358" s="109" t="s">
        <v>406</v>
      </c>
      <c r="J358" s="109" t="s">
        <v>407</v>
      </c>
      <c r="K358" s="109" t="s">
        <v>408</v>
      </c>
      <c r="L358" s="109" t="s">
        <v>409</v>
      </c>
      <c r="M358" s="107"/>
      <c r="N358" s="98"/>
    </row>
    <row r="359" spans="1:14" s="97" customFormat="1" ht="18" customHeight="1" x14ac:dyDescent="0.2">
      <c r="A359" s="98"/>
      <c r="B359" s="100"/>
      <c r="C359" s="252" t="s">
        <v>442</v>
      </c>
      <c r="D359" s="252"/>
      <c r="E359" s="252"/>
      <c r="F359" s="252"/>
      <c r="G359" s="252"/>
      <c r="H359" s="110">
        <v>100</v>
      </c>
      <c r="I359" s="110"/>
      <c r="J359" s="110">
        <v>97</v>
      </c>
      <c r="K359" s="111">
        <f t="shared" ref="K359:K378" si="18">(J359/100)*H359</f>
        <v>97</v>
      </c>
      <c r="L359" s="111">
        <f t="shared" ref="L359:L378" si="19">(J359/100)*I359</f>
        <v>0</v>
      </c>
      <c r="M359" s="100"/>
      <c r="N359" s="98"/>
    </row>
    <row r="360" spans="1:14" s="97" customFormat="1" ht="15" customHeight="1" x14ac:dyDescent="0.2">
      <c r="A360" s="98"/>
      <c r="B360" s="100"/>
      <c r="C360" s="252"/>
      <c r="D360" s="252"/>
      <c r="E360" s="252"/>
      <c r="F360" s="252"/>
      <c r="G360" s="252"/>
      <c r="H360" s="110"/>
      <c r="I360" s="110"/>
      <c r="J360" s="110"/>
      <c r="K360" s="111">
        <f t="shared" si="18"/>
        <v>0</v>
      </c>
      <c r="L360" s="111">
        <f t="shared" si="19"/>
        <v>0</v>
      </c>
      <c r="M360" s="100"/>
      <c r="N360" s="98"/>
    </row>
    <row r="361" spans="1:14" s="97" customFormat="1" ht="15" customHeight="1" x14ac:dyDescent="0.2">
      <c r="A361" s="98"/>
      <c r="B361" s="100"/>
      <c r="C361" s="252"/>
      <c r="D361" s="252"/>
      <c r="E361" s="252"/>
      <c r="F361" s="252"/>
      <c r="G361" s="252"/>
      <c r="H361" s="110"/>
      <c r="I361" s="110"/>
      <c r="J361" s="110"/>
      <c r="K361" s="111">
        <f t="shared" si="18"/>
        <v>0</v>
      </c>
      <c r="L361" s="111">
        <f t="shared" si="19"/>
        <v>0</v>
      </c>
      <c r="M361" s="100"/>
      <c r="N361" s="98"/>
    </row>
    <row r="362" spans="1:14" s="97" customFormat="1" ht="15" customHeight="1" x14ac:dyDescent="0.2">
      <c r="A362" s="98"/>
      <c r="B362" s="100"/>
      <c r="C362" s="252"/>
      <c r="D362" s="252"/>
      <c r="E362" s="252"/>
      <c r="F362" s="252"/>
      <c r="G362" s="252"/>
      <c r="H362" s="110"/>
      <c r="I362" s="110"/>
      <c r="J362" s="110"/>
      <c r="K362" s="111">
        <f t="shared" si="18"/>
        <v>0</v>
      </c>
      <c r="L362" s="111">
        <f t="shared" si="19"/>
        <v>0</v>
      </c>
      <c r="M362" s="100"/>
      <c r="N362" s="98"/>
    </row>
    <row r="363" spans="1:14" s="97" customFormat="1" ht="15" customHeight="1" x14ac:dyDescent="0.2">
      <c r="A363" s="98"/>
      <c r="B363" s="100"/>
      <c r="C363" s="252"/>
      <c r="D363" s="252"/>
      <c r="E363" s="252"/>
      <c r="F363" s="252"/>
      <c r="G363" s="252"/>
      <c r="H363" s="110"/>
      <c r="I363" s="110"/>
      <c r="J363" s="110"/>
      <c r="K363" s="111">
        <f t="shared" si="18"/>
        <v>0</v>
      </c>
      <c r="L363" s="111">
        <f t="shared" si="19"/>
        <v>0</v>
      </c>
      <c r="M363" s="100"/>
      <c r="N363" s="98"/>
    </row>
    <row r="364" spans="1:14" s="97" customFormat="1" ht="15" customHeight="1" x14ac:dyDescent="0.2">
      <c r="A364" s="98"/>
      <c r="B364" s="100"/>
      <c r="C364" s="252"/>
      <c r="D364" s="252"/>
      <c r="E364" s="252"/>
      <c r="F364" s="252"/>
      <c r="G364" s="252"/>
      <c r="H364" s="110"/>
      <c r="I364" s="110"/>
      <c r="J364" s="110"/>
      <c r="K364" s="111">
        <f t="shared" si="18"/>
        <v>0</v>
      </c>
      <c r="L364" s="111">
        <f t="shared" si="19"/>
        <v>0</v>
      </c>
      <c r="M364" s="100"/>
      <c r="N364" s="98"/>
    </row>
    <row r="365" spans="1:14" s="97" customFormat="1" ht="15" customHeight="1" x14ac:dyDescent="0.2">
      <c r="A365" s="98"/>
      <c r="B365" s="100"/>
      <c r="C365" s="252"/>
      <c r="D365" s="252"/>
      <c r="E365" s="252"/>
      <c r="F365" s="252"/>
      <c r="G365" s="252"/>
      <c r="H365" s="110"/>
      <c r="I365" s="110"/>
      <c r="J365" s="110"/>
      <c r="K365" s="111">
        <f t="shared" si="18"/>
        <v>0</v>
      </c>
      <c r="L365" s="111">
        <f t="shared" si="19"/>
        <v>0</v>
      </c>
      <c r="M365" s="100"/>
      <c r="N365" s="98"/>
    </row>
    <row r="366" spans="1:14" s="97" customFormat="1" ht="15" customHeight="1" x14ac:dyDescent="0.2">
      <c r="A366" s="98"/>
      <c r="B366" s="100"/>
      <c r="C366" s="252"/>
      <c r="D366" s="252"/>
      <c r="E366" s="252"/>
      <c r="F366" s="252"/>
      <c r="G366" s="252"/>
      <c r="H366" s="110"/>
      <c r="I366" s="110"/>
      <c r="J366" s="110"/>
      <c r="K366" s="111">
        <f t="shared" si="18"/>
        <v>0</v>
      </c>
      <c r="L366" s="111">
        <f t="shared" si="19"/>
        <v>0</v>
      </c>
      <c r="M366" s="100"/>
      <c r="N366" s="98"/>
    </row>
    <row r="367" spans="1:14" s="97" customFormat="1" ht="15" customHeight="1" x14ac:dyDescent="0.2">
      <c r="A367" s="98"/>
      <c r="B367" s="100"/>
      <c r="C367" s="245"/>
      <c r="D367" s="245"/>
      <c r="E367" s="245"/>
      <c r="F367" s="245"/>
      <c r="G367" s="245"/>
      <c r="H367" s="110"/>
      <c r="I367" s="110"/>
      <c r="J367" s="110"/>
      <c r="K367" s="111">
        <f t="shared" si="18"/>
        <v>0</v>
      </c>
      <c r="L367" s="111">
        <f t="shared" si="19"/>
        <v>0</v>
      </c>
      <c r="M367" s="100"/>
      <c r="N367" s="98"/>
    </row>
    <row r="368" spans="1:14" s="97" customFormat="1" ht="15" customHeight="1" x14ac:dyDescent="0.2">
      <c r="A368" s="98"/>
      <c r="B368" s="100"/>
      <c r="C368" s="245"/>
      <c r="D368" s="245"/>
      <c r="E368" s="245"/>
      <c r="F368" s="245"/>
      <c r="G368" s="245"/>
      <c r="H368" s="110"/>
      <c r="I368" s="110"/>
      <c r="J368" s="110"/>
      <c r="K368" s="111">
        <f t="shared" si="18"/>
        <v>0</v>
      </c>
      <c r="L368" s="111">
        <f t="shared" si="19"/>
        <v>0</v>
      </c>
      <c r="M368" s="100"/>
      <c r="N368" s="98"/>
    </row>
    <row r="369" spans="1:14" s="97" customFormat="1" ht="15" customHeight="1" x14ac:dyDescent="0.2">
      <c r="A369" s="98"/>
      <c r="B369" s="100"/>
      <c r="C369" s="245"/>
      <c r="D369" s="245"/>
      <c r="E369" s="245"/>
      <c r="F369" s="245"/>
      <c r="G369" s="245"/>
      <c r="H369" s="110"/>
      <c r="I369" s="110"/>
      <c r="J369" s="110"/>
      <c r="K369" s="111">
        <f t="shared" si="18"/>
        <v>0</v>
      </c>
      <c r="L369" s="111">
        <f t="shared" si="19"/>
        <v>0</v>
      </c>
      <c r="M369" s="100"/>
      <c r="N369" s="98"/>
    </row>
    <row r="370" spans="1:14" s="97" customFormat="1" ht="15" customHeight="1" x14ac:dyDescent="0.2">
      <c r="A370" s="98"/>
      <c r="B370" s="100"/>
      <c r="C370" s="245"/>
      <c r="D370" s="245"/>
      <c r="E370" s="245"/>
      <c r="F370" s="245"/>
      <c r="G370" s="245"/>
      <c r="H370" s="110"/>
      <c r="I370" s="110"/>
      <c r="J370" s="110"/>
      <c r="K370" s="111">
        <f t="shared" si="18"/>
        <v>0</v>
      </c>
      <c r="L370" s="111">
        <f t="shared" si="19"/>
        <v>0</v>
      </c>
      <c r="M370" s="100"/>
      <c r="N370" s="98"/>
    </row>
    <row r="371" spans="1:14" s="97" customFormat="1" ht="15" customHeight="1" x14ac:dyDescent="0.2">
      <c r="A371" s="98"/>
      <c r="B371" s="100"/>
      <c r="C371" s="245"/>
      <c r="D371" s="245"/>
      <c r="E371" s="245"/>
      <c r="F371" s="245"/>
      <c r="G371" s="245"/>
      <c r="H371" s="110"/>
      <c r="I371" s="110"/>
      <c r="J371" s="110"/>
      <c r="K371" s="111">
        <f t="shared" si="18"/>
        <v>0</v>
      </c>
      <c r="L371" s="111">
        <f t="shared" si="19"/>
        <v>0</v>
      </c>
      <c r="M371" s="100"/>
      <c r="N371" s="98"/>
    </row>
    <row r="372" spans="1:14" s="97" customFormat="1" ht="15" customHeight="1" x14ac:dyDescent="0.2">
      <c r="A372" s="98"/>
      <c r="B372" s="100"/>
      <c r="C372" s="245"/>
      <c r="D372" s="245"/>
      <c r="E372" s="245"/>
      <c r="F372" s="245"/>
      <c r="G372" s="245"/>
      <c r="H372" s="110"/>
      <c r="I372" s="110"/>
      <c r="J372" s="110"/>
      <c r="K372" s="111">
        <f t="shared" si="18"/>
        <v>0</v>
      </c>
      <c r="L372" s="111">
        <f t="shared" si="19"/>
        <v>0</v>
      </c>
      <c r="M372" s="100"/>
      <c r="N372" s="98"/>
    </row>
    <row r="373" spans="1:14" s="97" customFormat="1" ht="15" customHeight="1" x14ac:dyDescent="0.2">
      <c r="A373" s="98"/>
      <c r="B373" s="100"/>
      <c r="C373" s="245"/>
      <c r="D373" s="245"/>
      <c r="E373" s="245"/>
      <c r="F373" s="245"/>
      <c r="G373" s="245"/>
      <c r="H373" s="110"/>
      <c r="I373" s="110"/>
      <c r="J373" s="110"/>
      <c r="K373" s="111">
        <f t="shared" si="18"/>
        <v>0</v>
      </c>
      <c r="L373" s="111">
        <f t="shared" si="19"/>
        <v>0</v>
      </c>
      <c r="M373" s="100"/>
      <c r="N373" s="98"/>
    </row>
    <row r="374" spans="1:14" s="97" customFormat="1" ht="15" customHeight="1" x14ac:dyDescent="0.2">
      <c r="A374" s="98"/>
      <c r="B374" s="100"/>
      <c r="C374" s="245"/>
      <c r="D374" s="245"/>
      <c r="E374" s="245"/>
      <c r="F374" s="245"/>
      <c r="G374" s="245"/>
      <c r="H374" s="110"/>
      <c r="I374" s="110"/>
      <c r="J374" s="110"/>
      <c r="K374" s="111">
        <f t="shared" si="18"/>
        <v>0</v>
      </c>
      <c r="L374" s="111">
        <f t="shared" si="19"/>
        <v>0</v>
      </c>
      <c r="M374" s="100"/>
      <c r="N374" s="98"/>
    </row>
    <row r="375" spans="1:14" s="97" customFormat="1" ht="15" customHeight="1" x14ac:dyDescent="0.2">
      <c r="A375" s="98"/>
      <c r="B375" s="100"/>
      <c r="C375" s="245"/>
      <c r="D375" s="245"/>
      <c r="E375" s="245"/>
      <c r="F375" s="245"/>
      <c r="G375" s="245"/>
      <c r="H375" s="110"/>
      <c r="I375" s="110"/>
      <c r="J375" s="110"/>
      <c r="K375" s="111">
        <f t="shared" si="18"/>
        <v>0</v>
      </c>
      <c r="L375" s="111">
        <f t="shared" si="19"/>
        <v>0</v>
      </c>
      <c r="M375" s="100"/>
      <c r="N375" s="98"/>
    </row>
    <row r="376" spans="1:14" s="97" customFormat="1" ht="15" customHeight="1" x14ac:dyDescent="0.2">
      <c r="A376" s="98"/>
      <c r="B376" s="100"/>
      <c r="C376" s="245"/>
      <c r="D376" s="245"/>
      <c r="E376" s="245"/>
      <c r="F376" s="245"/>
      <c r="G376" s="245"/>
      <c r="H376" s="110"/>
      <c r="I376" s="110"/>
      <c r="J376" s="110"/>
      <c r="K376" s="111">
        <f t="shared" si="18"/>
        <v>0</v>
      </c>
      <c r="L376" s="111">
        <f t="shared" si="19"/>
        <v>0</v>
      </c>
      <c r="M376" s="100"/>
      <c r="N376" s="98"/>
    </row>
    <row r="377" spans="1:14" s="97" customFormat="1" ht="15" customHeight="1" x14ac:dyDescent="0.2">
      <c r="A377" s="98"/>
      <c r="B377" s="100"/>
      <c r="C377" s="245"/>
      <c r="D377" s="245"/>
      <c r="E377" s="245"/>
      <c r="F377" s="245"/>
      <c r="G377" s="245"/>
      <c r="H377" s="110"/>
      <c r="I377" s="110"/>
      <c r="J377" s="110"/>
      <c r="K377" s="111">
        <f t="shared" si="18"/>
        <v>0</v>
      </c>
      <c r="L377" s="111">
        <f t="shared" si="19"/>
        <v>0</v>
      </c>
      <c r="M377" s="100"/>
      <c r="N377" s="98"/>
    </row>
    <row r="378" spans="1:14" s="97" customFormat="1" ht="15" customHeight="1" x14ac:dyDescent="0.2">
      <c r="A378" s="98"/>
      <c r="B378" s="100"/>
      <c r="C378" s="245"/>
      <c r="D378" s="245"/>
      <c r="E378" s="245"/>
      <c r="F378" s="245"/>
      <c r="G378" s="245"/>
      <c r="H378" s="110"/>
      <c r="I378" s="110"/>
      <c r="J378" s="110"/>
      <c r="K378" s="111">
        <f t="shared" si="18"/>
        <v>0</v>
      </c>
      <c r="L378" s="111">
        <f t="shared" si="19"/>
        <v>0</v>
      </c>
      <c r="M378" s="100"/>
      <c r="N378" s="98"/>
    </row>
    <row r="379" spans="1:14" s="97" customFormat="1" ht="18" customHeight="1" x14ac:dyDescent="0.2">
      <c r="A379" s="98"/>
      <c r="B379" s="112"/>
      <c r="C379" s="113"/>
      <c r="D379" s="114">
        <f>H379/F379</f>
        <v>100</v>
      </c>
      <c r="E379" s="114">
        <f>I379/F379</f>
        <v>0</v>
      </c>
      <c r="F379" s="113">
        <f>G379/100</f>
        <v>1</v>
      </c>
      <c r="G379" s="115">
        <f>H379+I379</f>
        <v>100</v>
      </c>
      <c r="H379" s="116">
        <f>SUM(H359:H378)</f>
        <v>100</v>
      </c>
      <c r="I379" s="116">
        <f>SUM(I359:I378)</f>
        <v>0</v>
      </c>
      <c r="J379" s="116"/>
      <c r="K379" s="116">
        <f>SUM(K359:K378)</f>
        <v>97</v>
      </c>
      <c r="L379" s="116">
        <f>SUM(L359:L378)</f>
        <v>0</v>
      </c>
      <c r="M379" s="117"/>
      <c r="N379" s="98"/>
    </row>
    <row r="380" spans="1:14" s="97" customFormat="1" ht="25.15" customHeight="1" x14ac:dyDescent="0.2">
      <c r="A380" s="98"/>
      <c r="B380" s="100"/>
      <c r="C380" s="246" t="s">
        <v>424</v>
      </c>
      <c r="D380" s="246"/>
      <c r="E380" s="110">
        <v>100</v>
      </c>
      <c r="F380" s="100" t="s">
        <v>425</v>
      </c>
      <c r="G380" s="118">
        <v>1</v>
      </c>
      <c r="H380" s="247" t="s">
        <v>426</v>
      </c>
      <c r="I380" s="247"/>
      <c r="J380" s="119">
        <f>E380-((E380/100)*G380)</f>
        <v>99</v>
      </c>
      <c r="K380" s="100"/>
      <c r="L380" s="100"/>
      <c r="M380" s="100"/>
      <c r="N380" s="98"/>
    </row>
    <row r="381" spans="1:14" s="97" customFormat="1" ht="18" customHeight="1" x14ac:dyDescent="0.2">
      <c r="A381" s="98"/>
      <c r="B381" s="100"/>
      <c r="C381" s="101"/>
      <c r="D381" s="120"/>
      <c r="E381" s="100"/>
      <c r="F381" s="100"/>
      <c r="G381" s="121"/>
      <c r="H381" s="122"/>
      <c r="I381" s="123"/>
      <c r="J381" s="119"/>
      <c r="K381" s="100"/>
      <c r="L381" s="100"/>
      <c r="M381" s="100"/>
      <c r="N381" s="98"/>
    </row>
    <row r="382" spans="1:14" s="97" customFormat="1" ht="25.15" customHeight="1" x14ac:dyDescent="0.2">
      <c r="A382" s="98"/>
      <c r="B382" s="100"/>
      <c r="C382" s="246" t="s">
        <v>427</v>
      </c>
      <c r="D382" s="246"/>
      <c r="E382" s="110">
        <v>100</v>
      </c>
      <c r="F382" s="247" t="s">
        <v>428</v>
      </c>
      <c r="G382" s="247"/>
      <c r="H382" s="121">
        <f>J380/(E382+0.0001)</f>
        <v>0.98999901000099</v>
      </c>
      <c r="I382" s="248" t="s">
        <v>429</v>
      </c>
      <c r="J382" s="248"/>
      <c r="K382" s="110">
        <v>1</v>
      </c>
      <c r="L382" s="119"/>
      <c r="M382" s="100"/>
      <c r="N382" s="98"/>
    </row>
    <row r="383" spans="1:14" s="97" customFormat="1" ht="9.9499999999999993" customHeight="1" x14ac:dyDescent="0.2">
      <c r="A383" s="98"/>
      <c r="B383" s="107"/>
      <c r="C383" s="246"/>
      <c r="D383" s="246"/>
      <c r="E383" s="119"/>
      <c r="F383" s="248"/>
      <c r="G383" s="248"/>
      <c r="H383" s="124"/>
      <c r="I383" s="247"/>
      <c r="J383" s="247"/>
      <c r="K383" s="119"/>
      <c r="L383" s="119"/>
      <c r="M383" s="107"/>
      <c r="N383" s="98"/>
    </row>
    <row r="384" spans="1:14" s="97" customFormat="1" ht="12" customHeight="1" x14ac:dyDescent="0.2">
      <c r="A384" s="98"/>
      <c r="B384" s="125"/>
      <c r="C384" s="126"/>
      <c r="D384" s="127"/>
      <c r="E384" s="128"/>
      <c r="F384" s="129"/>
      <c r="G384" s="130"/>
      <c r="H384" s="131"/>
      <c r="I384" s="128"/>
      <c r="J384" s="132"/>
      <c r="K384" s="133"/>
      <c r="L384" s="133"/>
      <c r="M384" s="134"/>
      <c r="N384" s="98"/>
    </row>
    <row r="385" spans="1:14" s="97" customFormat="1" ht="15" customHeight="1" x14ac:dyDescent="0.2">
      <c r="A385" s="98"/>
      <c r="B385" s="107"/>
      <c r="C385" s="101"/>
      <c r="D385" s="120"/>
      <c r="E385" s="100"/>
      <c r="F385" s="122"/>
      <c r="G385" s="135"/>
      <c r="H385" s="136"/>
      <c r="I385" s="100"/>
      <c r="J385" s="137"/>
      <c r="K385" s="119"/>
      <c r="L385" s="119"/>
      <c r="M385" s="138"/>
      <c r="N385" s="98"/>
    </row>
    <row r="386" spans="1:14" s="97" customFormat="1" ht="25.15" customHeight="1" x14ac:dyDescent="0.2">
      <c r="A386" s="98"/>
      <c r="B386" s="107"/>
      <c r="C386" s="246" t="s">
        <v>430</v>
      </c>
      <c r="D386" s="246"/>
      <c r="E386" s="119">
        <f>J380/K382</f>
        <v>99</v>
      </c>
      <c r="F386" s="249" t="s">
        <v>431</v>
      </c>
      <c r="G386" s="249"/>
      <c r="H386" s="124">
        <f>(E386/100)*K386</f>
        <v>96.03</v>
      </c>
      <c r="I386" s="250" t="s">
        <v>432</v>
      </c>
      <c r="J386" s="250"/>
      <c r="K386" s="119">
        <f>((K379+L379)/(E380))*100</f>
        <v>97</v>
      </c>
      <c r="L386" s="124"/>
      <c r="M386" s="139"/>
      <c r="N386" s="98"/>
    </row>
    <row r="387" spans="1:14" s="97" customFormat="1" ht="24.95" customHeight="1" x14ac:dyDescent="0.2">
      <c r="A387" s="98"/>
      <c r="B387" s="107"/>
      <c r="C387" s="246" t="s">
        <v>433</v>
      </c>
      <c r="D387" s="246"/>
      <c r="E387" s="246"/>
      <c r="F387" s="246"/>
      <c r="G387" s="140"/>
      <c r="H387" s="141" t="s">
        <v>434</v>
      </c>
      <c r="I387" s="124">
        <f>(E386/100)*D379</f>
        <v>99</v>
      </c>
      <c r="J387" s="142" t="s">
        <v>435</v>
      </c>
      <c r="K387" s="119">
        <f>(E386/100)*E379</f>
        <v>0</v>
      </c>
      <c r="L387" s="139"/>
      <c r="M387" s="139"/>
      <c r="N387" s="98"/>
    </row>
    <row r="388" spans="1:14" s="97" customFormat="1" ht="9.9499999999999993" customHeight="1" x14ac:dyDescent="0.2">
      <c r="A388" s="98"/>
      <c r="B388" s="107"/>
      <c r="C388" s="101"/>
      <c r="D388" s="143"/>
      <c r="E388" s="119"/>
      <c r="F388" s="100"/>
      <c r="G388" s="124"/>
      <c r="H388" s="124"/>
      <c r="I388" s="144"/>
      <c r="J388" s="119"/>
      <c r="K388" s="119"/>
      <c r="L388" s="139"/>
      <c r="M388" s="139"/>
      <c r="N388" s="98"/>
    </row>
    <row r="389" spans="1:14" s="97" customFormat="1" ht="12" customHeight="1" x14ac:dyDescent="0.2">
      <c r="A389" s="251"/>
      <c r="B389" s="251"/>
      <c r="C389" s="251"/>
      <c r="D389" s="251"/>
      <c r="E389" s="251"/>
      <c r="F389" s="251"/>
      <c r="G389" s="251"/>
      <c r="H389" s="251"/>
      <c r="I389" s="251"/>
      <c r="J389" s="251"/>
      <c r="K389" s="251"/>
      <c r="L389" s="251"/>
      <c r="M389" s="251"/>
      <c r="N389" s="251"/>
    </row>
  </sheetData>
  <sheetProtection password="E10E" sheet="1" objects="1" scenarios="1"/>
  <mergeCells count="361">
    <mergeCell ref="C383:D383"/>
    <mergeCell ref="F383:G383"/>
    <mergeCell ref="I383:J383"/>
    <mergeCell ref="C386:D386"/>
    <mergeCell ref="F386:G386"/>
    <mergeCell ref="I386:J386"/>
    <mergeCell ref="C387:F387"/>
    <mergeCell ref="A389:N389"/>
    <mergeCell ref="C375:G375"/>
    <mergeCell ref="C376:G376"/>
    <mergeCell ref="C377:G377"/>
    <mergeCell ref="C378:G378"/>
    <mergeCell ref="C380:D380"/>
    <mergeCell ref="H380:I380"/>
    <mergeCell ref="C382:D382"/>
    <mergeCell ref="F382:G382"/>
    <mergeCell ref="I382:J382"/>
    <mergeCell ref="C366:G366"/>
    <mergeCell ref="C367:G367"/>
    <mergeCell ref="C368:G368"/>
    <mergeCell ref="C369:G369"/>
    <mergeCell ref="C370:G370"/>
    <mergeCell ref="C371:G371"/>
    <mergeCell ref="C372:G372"/>
    <mergeCell ref="C373:G373"/>
    <mergeCell ref="C374:G374"/>
    <mergeCell ref="D356:I356"/>
    <mergeCell ref="C358:D358"/>
    <mergeCell ref="C359:G359"/>
    <mergeCell ref="C360:G360"/>
    <mergeCell ref="C361:G361"/>
    <mergeCell ref="C362:G362"/>
    <mergeCell ref="C363:G363"/>
    <mergeCell ref="C364:G364"/>
    <mergeCell ref="C365:G365"/>
    <mergeCell ref="C344:D344"/>
    <mergeCell ref="F344:G344"/>
    <mergeCell ref="I344:J344"/>
    <mergeCell ref="C347:D347"/>
    <mergeCell ref="F347:G347"/>
    <mergeCell ref="I347:J347"/>
    <mergeCell ref="C348:F348"/>
    <mergeCell ref="A350:N350"/>
    <mergeCell ref="B353:D353"/>
    <mergeCell ref="C336:G336"/>
    <mergeCell ref="C337:G337"/>
    <mergeCell ref="C338:G338"/>
    <mergeCell ref="C339:G339"/>
    <mergeCell ref="C341:D341"/>
    <mergeCell ref="H341:I341"/>
    <mergeCell ref="C343:D343"/>
    <mergeCell ref="F343:G343"/>
    <mergeCell ref="I343:J343"/>
    <mergeCell ref="C327:G327"/>
    <mergeCell ref="C328:G328"/>
    <mergeCell ref="C329:G329"/>
    <mergeCell ref="C330:G330"/>
    <mergeCell ref="C331:G331"/>
    <mergeCell ref="C332:G332"/>
    <mergeCell ref="C333:G333"/>
    <mergeCell ref="C334:G334"/>
    <mergeCell ref="C335:G335"/>
    <mergeCell ref="D317:I317"/>
    <mergeCell ref="C319:D319"/>
    <mergeCell ref="C320:G320"/>
    <mergeCell ref="C321:G321"/>
    <mergeCell ref="C322:G322"/>
    <mergeCell ref="C323:G323"/>
    <mergeCell ref="C324:G324"/>
    <mergeCell ref="C325:G325"/>
    <mergeCell ref="C326:G326"/>
    <mergeCell ref="C305:D305"/>
    <mergeCell ref="F305:G305"/>
    <mergeCell ref="I305:J305"/>
    <mergeCell ref="C308:D308"/>
    <mergeCell ref="F308:G308"/>
    <mergeCell ref="I308:J308"/>
    <mergeCell ref="C309:F309"/>
    <mergeCell ref="A311:N311"/>
    <mergeCell ref="B314:D314"/>
    <mergeCell ref="C297:G297"/>
    <mergeCell ref="C298:G298"/>
    <mergeCell ref="C299:G299"/>
    <mergeCell ref="C300:G300"/>
    <mergeCell ref="C302:D302"/>
    <mergeCell ref="H302:I302"/>
    <mergeCell ref="C304:D304"/>
    <mergeCell ref="F304:G304"/>
    <mergeCell ref="I304:J304"/>
    <mergeCell ref="C288:G288"/>
    <mergeCell ref="C289:G289"/>
    <mergeCell ref="C290:G290"/>
    <mergeCell ref="C291:G291"/>
    <mergeCell ref="C292:G292"/>
    <mergeCell ref="C293:G293"/>
    <mergeCell ref="C294:G294"/>
    <mergeCell ref="C295:G295"/>
    <mergeCell ref="C296:G296"/>
    <mergeCell ref="D278:I278"/>
    <mergeCell ref="C280:D280"/>
    <mergeCell ref="C281:G281"/>
    <mergeCell ref="C282:G282"/>
    <mergeCell ref="C283:G283"/>
    <mergeCell ref="C284:G284"/>
    <mergeCell ref="C285:G285"/>
    <mergeCell ref="C286:G286"/>
    <mergeCell ref="C287:G287"/>
    <mergeCell ref="C266:D266"/>
    <mergeCell ref="F266:G266"/>
    <mergeCell ref="I266:J266"/>
    <mergeCell ref="C269:D269"/>
    <mergeCell ref="F269:G269"/>
    <mergeCell ref="I269:J269"/>
    <mergeCell ref="C270:F270"/>
    <mergeCell ref="A272:N272"/>
    <mergeCell ref="B275:D275"/>
    <mergeCell ref="C258:G258"/>
    <mergeCell ref="C259:G259"/>
    <mergeCell ref="C260:G260"/>
    <mergeCell ref="C261:G261"/>
    <mergeCell ref="C263:D263"/>
    <mergeCell ref="H263:I263"/>
    <mergeCell ref="C265:D265"/>
    <mergeCell ref="F265:G265"/>
    <mergeCell ref="I265:J265"/>
    <mergeCell ref="C249:G249"/>
    <mergeCell ref="C250:G250"/>
    <mergeCell ref="C251:G251"/>
    <mergeCell ref="C252:G252"/>
    <mergeCell ref="C253:G253"/>
    <mergeCell ref="C254:G254"/>
    <mergeCell ref="C255:G255"/>
    <mergeCell ref="C256:G256"/>
    <mergeCell ref="C257:G257"/>
    <mergeCell ref="D239:I239"/>
    <mergeCell ref="C241:D241"/>
    <mergeCell ref="C242:G242"/>
    <mergeCell ref="C243:G243"/>
    <mergeCell ref="C244:G244"/>
    <mergeCell ref="C245:G245"/>
    <mergeCell ref="C246:G246"/>
    <mergeCell ref="C247:G247"/>
    <mergeCell ref="C248:G248"/>
    <mergeCell ref="C227:D227"/>
    <mergeCell ref="F227:G227"/>
    <mergeCell ref="I227:J227"/>
    <mergeCell ref="C230:D230"/>
    <mergeCell ref="F230:G230"/>
    <mergeCell ref="I230:J230"/>
    <mergeCell ref="C231:F231"/>
    <mergeCell ref="A233:N233"/>
    <mergeCell ref="B236:D236"/>
    <mergeCell ref="C219:G219"/>
    <mergeCell ref="C220:G220"/>
    <mergeCell ref="C221:G221"/>
    <mergeCell ref="C222:G222"/>
    <mergeCell ref="C224:D224"/>
    <mergeCell ref="H224:I224"/>
    <mergeCell ref="C226:D226"/>
    <mergeCell ref="F226:G226"/>
    <mergeCell ref="I226:J226"/>
    <mergeCell ref="C210:G210"/>
    <mergeCell ref="C211:G211"/>
    <mergeCell ref="C212:G212"/>
    <mergeCell ref="C213:G213"/>
    <mergeCell ref="C214:G214"/>
    <mergeCell ref="C215:G215"/>
    <mergeCell ref="C216:G216"/>
    <mergeCell ref="C217:G217"/>
    <mergeCell ref="C218:G218"/>
    <mergeCell ref="D200:I200"/>
    <mergeCell ref="C202:D202"/>
    <mergeCell ref="C203:G203"/>
    <mergeCell ref="C204:G204"/>
    <mergeCell ref="C205:G205"/>
    <mergeCell ref="C206:G206"/>
    <mergeCell ref="C207:G207"/>
    <mergeCell ref="C208:G208"/>
    <mergeCell ref="C209:G209"/>
    <mergeCell ref="C188:D188"/>
    <mergeCell ref="F188:G188"/>
    <mergeCell ref="I188:J188"/>
    <mergeCell ref="C191:D191"/>
    <mergeCell ref="F191:G191"/>
    <mergeCell ref="I191:J191"/>
    <mergeCell ref="C192:F192"/>
    <mergeCell ref="A194:N194"/>
    <mergeCell ref="B197:D197"/>
    <mergeCell ref="C180:G180"/>
    <mergeCell ref="C181:G181"/>
    <mergeCell ref="C182:G182"/>
    <mergeCell ref="C183:G183"/>
    <mergeCell ref="C185:D185"/>
    <mergeCell ref="H185:I185"/>
    <mergeCell ref="C187:D187"/>
    <mergeCell ref="F187:G187"/>
    <mergeCell ref="I187:J187"/>
    <mergeCell ref="C171:G171"/>
    <mergeCell ref="C172:G172"/>
    <mergeCell ref="C173:G173"/>
    <mergeCell ref="C174:G174"/>
    <mergeCell ref="C175:G175"/>
    <mergeCell ref="C176:G176"/>
    <mergeCell ref="C177:G177"/>
    <mergeCell ref="C178:G178"/>
    <mergeCell ref="C179:G179"/>
    <mergeCell ref="D161:I161"/>
    <mergeCell ref="C163:D163"/>
    <mergeCell ref="C164:G164"/>
    <mergeCell ref="C165:G165"/>
    <mergeCell ref="C166:G166"/>
    <mergeCell ref="C167:G167"/>
    <mergeCell ref="C168:G168"/>
    <mergeCell ref="C169:G169"/>
    <mergeCell ref="C170:G170"/>
    <mergeCell ref="C149:D149"/>
    <mergeCell ref="F149:G149"/>
    <mergeCell ref="I149:J149"/>
    <mergeCell ref="C152:D152"/>
    <mergeCell ref="F152:G152"/>
    <mergeCell ref="I152:J152"/>
    <mergeCell ref="C153:F153"/>
    <mergeCell ref="A155:N155"/>
    <mergeCell ref="B158:D158"/>
    <mergeCell ref="C141:G141"/>
    <mergeCell ref="C142:G142"/>
    <mergeCell ref="C143:G143"/>
    <mergeCell ref="C144:G144"/>
    <mergeCell ref="C146:D146"/>
    <mergeCell ref="H146:I146"/>
    <mergeCell ref="C148:D148"/>
    <mergeCell ref="F148:G148"/>
    <mergeCell ref="I148:J148"/>
    <mergeCell ref="C132:G132"/>
    <mergeCell ref="C133:G133"/>
    <mergeCell ref="C134:G134"/>
    <mergeCell ref="C135:G135"/>
    <mergeCell ref="C136:G136"/>
    <mergeCell ref="C137:G137"/>
    <mergeCell ref="C138:G138"/>
    <mergeCell ref="C139:G139"/>
    <mergeCell ref="C140:G140"/>
    <mergeCell ref="D122:I122"/>
    <mergeCell ref="C124:D124"/>
    <mergeCell ref="C125:G125"/>
    <mergeCell ref="C126:G126"/>
    <mergeCell ref="C127:G127"/>
    <mergeCell ref="C128:G128"/>
    <mergeCell ref="C129:G129"/>
    <mergeCell ref="C130:G130"/>
    <mergeCell ref="C131:G131"/>
    <mergeCell ref="C110:D110"/>
    <mergeCell ref="F110:G110"/>
    <mergeCell ref="I110:J110"/>
    <mergeCell ref="C113:D113"/>
    <mergeCell ref="F113:G113"/>
    <mergeCell ref="I113:J113"/>
    <mergeCell ref="C114:F114"/>
    <mergeCell ref="A116:N116"/>
    <mergeCell ref="B119:D119"/>
    <mergeCell ref="C102:G102"/>
    <mergeCell ref="C103:G103"/>
    <mergeCell ref="C104:G104"/>
    <mergeCell ref="C105:G105"/>
    <mergeCell ref="C107:D107"/>
    <mergeCell ref="H107:I107"/>
    <mergeCell ref="C109:D109"/>
    <mergeCell ref="F109:G109"/>
    <mergeCell ref="I109:J109"/>
    <mergeCell ref="C93:G93"/>
    <mergeCell ref="C94:G94"/>
    <mergeCell ref="C95:G95"/>
    <mergeCell ref="C96:G96"/>
    <mergeCell ref="C97:G97"/>
    <mergeCell ref="C98:G98"/>
    <mergeCell ref="C99:G99"/>
    <mergeCell ref="C100:G100"/>
    <mergeCell ref="C101:G101"/>
    <mergeCell ref="D83:I83"/>
    <mergeCell ref="C85:D85"/>
    <mergeCell ref="C86:G86"/>
    <mergeCell ref="C87:G87"/>
    <mergeCell ref="C88:G88"/>
    <mergeCell ref="C89:G89"/>
    <mergeCell ref="C90:G90"/>
    <mergeCell ref="C91:G91"/>
    <mergeCell ref="C92:G92"/>
    <mergeCell ref="C71:D71"/>
    <mergeCell ref="F71:G71"/>
    <mergeCell ref="I71:J71"/>
    <mergeCell ref="C74:D74"/>
    <mergeCell ref="F74:G74"/>
    <mergeCell ref="I74:J74"/>
    <mergeCell ref="C75:F75"/>
    <mergeCell ref="A77:N77"/>
    <mergeCell ref="B80:D80"/>
    <mergeCell ref="C63:G63"/>
    <mergeCell ref="C64:G64"/>
    <mergeCell ref="C65:G65"/>
    <mergeCell ref="C66:G66"/>
    <mergeCell ref="C68:D68"/>
    <mergeCell ref="H68:I68"/>
    <mergeCell ref="C70:D70"/>
    <mergeCell ref="F70:G70"/>
    <mergeCell ref="I70:J70"/>
    <mergeCell ref="C54:G54"/>
    <mergeCell ref="C55:G55"/>
    <mergeCell ref="C56:G56"/>
    <mergeCell ref="C57:G57"/>
    <mergeCell ref="C58:G58"/>
    <mergeCell ref="C59:G59"/>
    <mergeCell ref="C60:G60"/>
    <mergeCell ref="C61:G61"/>
    <mergeCell ref="C62:G62"/>
    <mergeCell ref="D44:I44"/>
    <mergeCell ref="C46:D46"/>
    <mergeCell ref="C47:G47"/>
    <mergeCell ref="C48:G48"/>
    <mergeCell ref="C49:G49"/>
    <mergeCell ref="C50:G50"/>
    <mergeCell ref="C51:G51"/>
    <mergeCell ref="C52:G52"/>
    <mergeCell ref="C53:G53"/>
    <mergeCell ref="C32:D32"/>
    <mergeCell ref="F32:G32"/>
    <mergeCell ref="I32:J32"/>
    <mergeCell ref="C35:D35"/>
    <mergeCell ref="F35:G35"/>
    <mergeCell ref="I35:J35"/>
    <mergeCell ref="C36:F36"/>
    <mergeCell ref="A38:N38"/>
    <mergeCell ref="B41:D41"/>
    <mergeCell ref="C22:G22"/>
    <mergeCell ref="C23:G23"/>
    <mergeCell ref="C24:G24"/>
    <mergeCell ref="C25:G25"/>
    <mergeCell ref="C26:G26"/>
    <mergeCell ref="C27:G27"/>
    <mergeCell ref="C29:D29"/>
    <mergeCell ref="H29:I29"/>
    <mergeCell ref="C31:D31"/>
    <mergeCell ref="F31:G31"/>
    <mergeCell ref="I31:J31"/>
    <mergeCell ref="C13:G13"/>
    <mergeCell ref="C14:G14"/>
    <mergeCell ref="C15:G15"/>
    <mergeCell ref="C16:G16"/>
    <mergeCell ref="C17:G17"/>
    <mergeCell ref="C18:G18"/>
    <mergeCell ref="C19:G19"/>
    <mergeCell ref="C20:G20"/>
    <mergeCell ref="C21:G21"/>
    <mergeCell ref="B2:D2"/>
    <mergeCell ref="I2:K2"/>
    <mergeCell ref="D5:I5"/>
    <mergeCell ref="C7:D7"/>
    <mergeCell ref="C8:G8"/>
    <mergeCell ref="C9:G9"/>
    <mergeCell ref="C10:G10"/>
    <mergeCell ref="C11:G11"/>
    <mergeCell ref="C12:G12"/>
  </mergeCells>
  <dataValidations count="4">
    <dataValidation type="whole" allowBlank="1" showInputMessage="1" showErrorMessage="1" errorTitle="Out of range" error="Any whole number between 0 and 999" sqref="H8:J27 H55:J66 H94:J105 H133:J144 H172:J183 H211:J222 H250:J261 H289:J300 H328:J339 H367:J378">
      <formula1>0</formula1>
      <formula2>999</formula2>
    </dataValidation>
    <dataValidation type="whole" allowBlank="1" showInputMessage="1" showErrorMessage="1" errorTitle="Out of range" error="Any whole number between 100 and 9999" sqref="E29 E31 E68 E70 E107 E109 E146 E148 E185 E187 E224 E226 E263 E265 E302 E304 E341 E343 E380 E382">
      <formula1>100</formula1>
      <formula2>9999</formula2>
    </dataValidation>
    <dataValidation type="decimal" allowBlank="1" showInputMessage="1" showErrorMessage="1" errorTitle="Out of range" error="Any number between 0 and 10" sqref="G29 G68 G107 G146 G185 G224 G263 G302 G341 G380">
      <formula1>0</formula1>
      <formula2>10</formula2>
    </dataValidation>
    <dataValidation type="whole" allowBlank="1" showInputMessage="1" showErrorMessage="1" errorTitle="Out of range" error="Any whole number between 1 and 100" sqref="K31 K70 K109 K148 K187 K226 K265 K304 K343 K382">
      <formula1>1</formula1>
      <formula2>100</formula2>
    </dataValidation>
  </dataValidations>
  <pageMargins left="0.7" right="0.7" top="0.75" bottom="0.75" header="0.51180555555555496" footer="0.51180555555555496"/>
  <pageSetup paperSize="9" orientation="portrait" horizontalDpi="300" verticalDpi="30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showGridLines="0" workbookViewId="0">
      <selection activeCell="K18" sqref="K18"/>
    </sheetView>
  </sheetViews>
  <sheetFormatPr defaultRowHeight="15" x14ac:dyDescent="0.2"/>
  <cols>
    <col min="1" max="1" width="25.7109375" style="161" customWidth="1"/>
    <col min="2" max="3" width="9.140625" style="161"/>
    <col min="4" max="4" width="25.7109375" style="161" customWidth="1"/>
    <col min="5" max="16384" width="9.140625" style="161"/>
  </cols>
  <sheetData>
    <row r="1" spans="1:13" ht="30" customHeight="1" x14ac:dyDescent="0.2">
      <c r="A1" s="253" t="s">
        <v>443</v>
      </c>
      <c r="B1" s="254"/>
      <c r="C1" s="254"/>
      <c r="D1" s="254"/>
      <c r="E1" s="254"/>
      <c r="F1" s="255"/>
    </row>
    <row r="2" spans="1:13" ht="20.100000000000001" customHeight="1" x14ac:dyDescent="0.2">
      <c r="A2" s="162" t="s">
        <v>525</v>
      </c>
      <c r="B2" s="162" t="s">
        <v>521</v>
      </c>
      <c r="C2" s="162" t="s">
        <v>522</v>
      </c>
      <c r="D2" s="162" t="s">
        <v>525</v>
      </c>
      <c r="E2" s="162" t="s">
        <v>521</v>
      </c>
      <c r="F2" s="162" t="s">
        <v>522</v>
      </c>
      <c r="H2" s="256" t="s">
        <v>523</v>
      </c>
      <c r="I2" s="257"/>
      <c r="J2" s="257"/>
      <c r="K2" s="257"/>
      <c r="L2" s="257"/>
      <c r="M2" s="257"/>
    </row>
    <row r="3" spans="1:13" ht="20.100000000000001" customHeight="1" x14ac:dyDescent="0.2">
      <c r="A3" s="160" t="s">
        <v>0</v>
      </c>
      <c r="B3" s="160"/>
      <c r="C3" s="160"/>
      <c r="D3" s="160"/>
      <c r="E3" s="160"/>
      <c r="F3" s="160"/>
      <c r="H3" s="257"/>
      <c r="I3" s="257"/>
      <c r="J3" s="257"/>
      <c r="K3" s="257"/>
      <c r="L3" s="257"/>
      <c r="M3" s="257"/>
    </row>
    <row r="4" spans="1:13" ht="20.100000000000001" customHeight="1" x14ac:dyDescent="0.2">
      <c r="A4" s="160"/>
      <c r="B4" s="160"/>
      <c r="C4" s="160"/>
      <c r="D4" s="160"/>
      <c r="E4" s="160"/>
      <c r="F4" s="160"/>
      <c r="H4" s="257"/>
      <c r="I4" s="257"/>
      <c r="J4" s="257"/>
      <c r="K4" s="257"/>
      <c r="L4" s="257"/>
      <c r="M4" s="257"/>
    </row>
    <row r="5" spans="1:13" ht="20.100000000000001" customHeight="1" x14ac:dyDescent="0.2">
      <c r="A5" s="160"/>
      <c r="B5" s="160"/>
      <c r="C5" s="160"/>
      <c r="D5" s="160"/>
      <c r="E5" s="160"/>
      <c r="F5" s="160"/>
      <c r="H5" s="257"/>
      <c r="I5" s="257"/>
      <c r="J5" s="257"/>
      <c r="K5" s="257"/>
      <c r="L5" s="257"/>
      <c r="M5" s="257"/>
    </row>
    <row r="6" spans="1:13" ht="20.100000000000001" customHeight="1" x14ac:dyDescent="0.2">
      <c r="A6" s="160"/>
      <c r="B6" s="160"/>
      <c r="C6" s="160"/>
      <c r="D6" s="160"/>
      <c r="E6" s="160"/>
      <c r="F6" s="160"/>
      <c r="H6" s="257"/>
      <c r="I6" s="257"/>
      <c r="J6" s="257"/>
      <c r="K6" s="257"/>
      <c r="L6" s="257"/>
      <c r="M6" s="257"/>
    </row>
    <row r="7" spans="1:13" ht="20.100000000000001" customHeight="1" x14ac:dyDescent="0.2">
      <c r="A7" s="160"/>
      <c r="B7" s="160"/>
      <c r="C7" s="160"/>
      <c r="D7" s="160"/>
      <c r="E7" s="160"/>
      <c r="F7" s="160"/>
      <c r="H7" s="163"/>
      <c r="I7" s="163"/>
      <c r="J7" s="163"/>
      <c r="K7" s="163"/>
      <c r="L7" s="163"/>
      <c r="M7" s="163"/>
    </row>
    <row r="8" spans="1:13" ht="20.100000000000001" customHeight="1" x14ac:dyDescent="0.2">
      <c r="A8" s="160"/>
      <c r="B8" s="160"/>
      <c r="C8" s="160"/>
      <c r="D8" s="160"/>
      <c r="E8" s="160"/>
      <c r="F8" s="160"/>
      <c r="H8" s="256" t="s">
        <v>524</v>
      </c>
      <c r="I8" s="257"/>
      <c r="J8" s="257"/>
      <c r="K8" s="257"/>
      <c r="L8" s="257"/>
      <c r="M8" s="257"/>
    </row>
    <row r="9" spans="1:13" ht="20.100000000000001" customHeight="1" x14ac:dyDescent="0.2">
      <c r="A9" s="160"/>
      <c r="B9" s="160"/>
      <c r="C9" s="160"/>
      <c r="D9" s="160"/>
      <c r="E9" s="160"/>
      <c r="F9" s="160"/>
      <c r="H9" s="257"/>
      <c r="I9" s="257"/>
      <c r="J9" s="257"/>
      <c r="K9" s="257"/>
      <c r="L9" s="257"/>
      <c r="M9" s="257"/>
    </row>
    <row r="10" spans="1:13" ht="20.100000000000001" customHeight="1" x14ac:dyDescent="0.2">
      <c r="A10" s="160"/>
      <c r="B10" s="160"/>
      <c r="C10" s="160"/>
      <c r="D10" s="160"/>
      <c r="E10" s="160"/>
      <c r="F10" s="160"/>
      <c r="H10" s="257"/>
      <c r="I10" s="257"/>
      <c r="J10" s="257"/>
      <c r="K10" s="257"/>
      <c r="L10" s="257"/>
      <c r="M10" s="257"/>
    </row>
    <row r="11" spans="1:13" ht="20.100000000000001" customHeight="1" x14ac:dyDescent="0.2">
      <c r="A11" s="160"/>
      <c r="B11" s="160"/>
      <c r="C11" s="160"/>
      <c r="D11" s="160"/>
      <c r="E11" s="160"/>
      <c r="F11" s="160"/>
      <c r="H11" s="257"/>
      <c r="I11" s="257"/>
      <c r="J11" s="257"/>
      <c r="K11" s="257"/>
      <c r="L11" s="257"/>
      <c r="M11" s="257"/>
    </row>
    <row r="12" spans="1:13" ht="20.100000000000001" customHeight="1" x14ac:dyDescent="0.2">
      <c r="A12" s="160"/>
      <c r="B12" s="160"/>
      <c r="C12" s="160"/>
      <c r="D12" s="160"/>
      <c r="E12" s="160"/>
      <c r="F12" s="160"/>
      <c r="H12" s="257"/>
      <c r="I12" s="257"/>
      <c r="J12" s="257"/>
      <c r="K12" s="257"/>
      <c r="L12" s="257"/>
      <c r="M12" s="257"/>
    </row>
    <row r="13" spans="1:13" ht="20.100000000000001" customHeight="1" x14ac:dyDescent="0.2">
      <c r="A13" s="160"/>
      <c r="B13" s="160"/>
      <c r="C13" s="160"/>
      <c r="D13" s="160"/>
      <c r="E13" s="160"/>
      <c r="F13" s="160"/>
    </row>
    <row r="14" spans="1:13" ht="20.100000000000001" customHeight="1" x14ac:dyDescent="0.2">
      <c r="A14" s="160"/>
      <c r="B14" s="160"/>
      <c r="C14" s="160"/>
      <c r="D14" s="160"/>
      <c r="E14" s="160"/>
      <c r="F14" s="160"/>
    </row>
    <row r="15" spans="1:13" ht="20.100000000000001" customHeight="1" x14ac:dyDescent="0.2">
      <c r="A15" s="160"/>
      <c r="B15" s="160"/>
      <c r="C15" s="160"/>
      <c r="D15" s="160"/>
      <c r="E15" s="160"/>
      <c r="F15" s="160"/>
    </row>
    <row r="16" spans="1:13" ht="20.100000000000001" customHeight="1" x14ac:dyDescent="0.2">
      <c r="A16" s="160"/>
      <c r="B16" s="160"/>
      <c r="C16" s="160"/>
      <c r="D16" s="160"/>
      <c r="E16" s="160"/>
      <c r="F16" s="160"/>
    </row>
    <row r="17" spans="1:6" ht="20.100000000000001" customHeight="1" x14ac:dyDescent="0.2">
      <c r="A17" s="160"/>
      <c r="B17" s="160"/>
      <c r="C17" s="160"/>
      <c r="D17" s="160"/>
      <c r="E17" s="160"/>
      <c r="F17" s="160"/>
    </row>
    <row r="18" spans="1:6" ht="20.100000000000001" customHeight="1" x14ac:dyDescent="0.2">
      <c r="A18" s="160"/>
      <c r="B18" s="160"/>
      <c r="C18" s="160"/>
      <c r="D18" s="160"/>
      <c r="E18" s="160"/>
      <c r="F18" s="160"/>
    </row>
    <row r="19" spans="1:6" ht="20.100000000000001" customHeight="1" x14ac:dyDescent="0.2">
      <c r="A19" s="160"/>
      <c r="B19" s="160"/>
      <c r="C19" s="160"/>
      <c r="D19" s="160"/>
      <c r="E19" s="160"/>
      <c r="F19" s="160"/>
    </row>
    <row r="20" spans="1:6" ht="20.100000000000001" customHeight="1" x14ac:dyDescent="0.2">
      <c r="A20" s="160"/>
      <c r="B20" s="160"/>
      <c r="C20" s="160"/>
      <c r="D20" s="160"/>
      <c r="E20" s="160"/>
      <c r="F20" s="160"/>
    </row>
    <row r="21" spans="1:6" ht="20.100000000000001" customHeight="1" x14ac:dyDescent="0.2">
      <c r="A21" s="160"/>
      <c r="B21" s="160"/>
      <c r="C21" s="160"/>
      <c r="D21" s="160"/>
      <c r="E21" s="160"/>
      <c r="F21" s="160"/>
    </row>
    <row r="22" spans="1:6" ht="20.100000000000001" customHeight="1" x14ac:dyDescent="0.2">
      <c r="A22" s="160"/>
      <c r="B22" s="160"/>
      <c r="C22" s="160"/>
      <c r="D22" s="160"/>
      <c r="E22" s="160"/>
      <c r="F22" s="160"/>
    </row>
    <row r="23" spans="1:6" ht="20.100000000000001" customHeight="1" x14ac:dyDescent="0.2">
      <c r="A23" s="160"/>
      <c r="B23" s="160"/>
      <c r="C23" s="160"/>
      <c r="D23" s="160"/>
      <c r="E23" s="160"/>
      <c r="F23" s="160"/>
    </row>
    <row r="24" spans="1:6" ht="20.100000000000001" customHeight="1" x14ac:dyDescent="0.2">
      <c r="A24" s="160"/>
      <c r="B24" s="160"/>
      <c r="C24" s="160"/>
      <c r="D24" s="160"/>
      <c r="E24" s="160"/>
      <c r="F24" s="160"/>
    </row>
    <row r="25" spans="1:6" ht="20.100000000000001" customHeight="1" x14ac:dyDescent="0.2">
      <c r="A25" s="160"/>
      <c r="B25" s="160"/>
      <c r="C25" s="160"/>
      <c r="D25" s="160"/>
      <c r="E25" s="160"/>
      <c r="F25" s="160"/>
    </row>
    <row r="26" spans="1:6" ht="20.100000000000001" customHeight="1" x14ac:dyDescent="0.2">
      <c r="A26" s="160"/>
      <c r="B26" s="160"/>
      <c r="C26" s="160"/>
      <c r="D26" s="160"/>
      <c r="E26" s="160"/>
      <c r="F26" s="160"/>
    </row>
    <row r="27" spans="1:6" ht="20.100000000000001" customHeight="1" x14ac:dyDescent="0.2">
      <c r="A27" s="160"/>
      <c r="B27" s="160"/>
      <c r="C27" s="160"/>
      <c r="D27" s="160"/>
      <c r="E27" s="160"/>
      <c r="F27" s="160"/>
    </row>
    <row r="28" spans="1:6" ht="20.100000000000001" customHeight="1" x14ac:dyDescent="0.2">
      <c r="A28" s="160"/>
      <c r="B28" s="160"/>
      <c r="C28" s="160"/>
      <c r="D28" s="160"/>
      <c r="E28" s="160"/>
      <c r="F28" s="160"/>
    </row>
    <row r="29" spans="1:6" ht="20.100000000000001" customHeight="1" x14ac:dyDescent="0.2">
      <c r="A29" s="160"/>
      <c r="B29" s="160"/>
      <c r="C29" s="160"/>
      <c r="D29" s="160"/>
      <c r="E29" s="160"/>
      <c r="F29" s="160"/>
    </row>
    <row r="30" spans="1:6" ht="20.100000000000001" customHeight="1" x14ac:dyDescent="0.2">
      <c r="A30" s="160"/>
      <c r="B30" s="160"/>
      <c r="C30" s="160"/>
      <c r="D30" s="160"/>
      <c r="E30" s="160"/>
      <c r="F30" s="160"/>
    </row>
    <row r="31" spans="1:6" ht="20.100000000000001" customHeight="1" x14ac:dyDescent="0.2">
      <c r="A31" s="160"/>
      <c r="B31" s="160"/>
      <c r="C31" s="160"/>
      <c r="D31" s="160"/>
      <c r="E31" s="160"/>
      <c r="F31" s="160"/>
    </row>
    <row r="32" spans="1:6" ht="20.100000000000001" customHeight="1" x14ac:dyDescent="0.2">
      <c r="A32" s="160"/>
      <c r="B32" s="160"/>
      <c r="C32" s="160"/>
      <c r="D32" s="160"/>
      <c r="E32" s="160"/>
      <c r="F32" s="160"/>
    </row>
    <row r="33" spans="1:6" ht="20.100000000000001" customHeight="1" x14ac:dyDescent="0.2">
      <c r="A33" s="160"/>
      <c r="B33" s="160"/>
      <c r="C33" s="160"/>
      <c r="D33" s="160"/>
      <c r="E33" s="160"/>
      <c r="F33" s="160"/>
    </row>
    <row r="34" spans="1:6" ht="20.100000000000001" customHeight="1" x14ac:dyDescent="0.2">
      <c r="A34" s="160"/>
      <c r="B34" s="160"/>
      <c r="C34" s="160"/>
      <c r="D34" s="160"/>
      <c r="E34" s="160"/>
      <c r="F34" s="160"/>
    </row>
    <row r="35" spans="1:6" ht="20.100000000000001" customHeight="1" x14ac:dyDescent="0.2">
      <c r="A35" s="160"/>
      <c r="B35" s="160"/>
      <c r="C35" s="160"/>
      <c r="D35" s="160"/>
      <c r="E35" s="160"/>
      <c r="F35" s="160"/>
    </row>
    <row r="36" spans="1:6" ht="20.100000000000001" customHeight="1" x14ac:dyDescent="0.2">
      <c r="A36" s="160"/>
      <c r="B36" s="160"/>
      <c r="C36" s="160"/>
      <c r="D36" s="160"/>
      <c r="E36" s="160"/>
      <c r="F36" s="160"/>
    </row>
    <row r="37" spans="1:6" ht="20.100000000000001" customHeight="1" x14ac:dyDescent="0.2">
      <c r="A37" s="160"/>
      <c r="B37" s="160"/>
      <c r="C37" s="160"/>
      <c r="D37" s="160"/>
      <c r="E37" s="160"/>
      <c r="F37" s="160"/>
    </row>
    <row r="38" spans="1:6" ht="30" customHeight="1" x14ac:dyDescent="0.2">
      <c r="A38" s="253" t="s">
        <v>443</v>
      </c>
      <c r="B38" s="254"/>
      <c r="C38" s="254"/>
      <c r="D38" s="254"/>
      <c r="E38" s="254"/>
      <c r="F38" s="255"/>
    </row>
    <row r="39" spans="1:6" ht="20.100000000000001" customHeight="1" x14ac:dyDescent="0.2">
      <c r="A39" s="162" t="s">
        <v>525</v>
      </c>
      <c r="B39" s="162" t="s">
        <v>521</v>
      </c>
      <c r="C39" s="162" t="s">
        <v>522</v>
      </c>
      <c r="D39" s="162" t="s">
        <v>525</v>
      </c>
      <c r="E39" s="162" t="s">
        <v>521</v>
      </c>
      <c r="F39" s="162" t="s">
        <v>522</v>
      </c>
    </row>
    <row r="40" spans="1:6" ht="20.100000000000001" customHeight="1" x14ac:dyDescent="0.2">
      <c r="A40" s="160"/>
      <c r="B40" s="160"/>
      <c r="C40" s="160"/>
      <c r="D40" s="160"/>
      <c r="E40" s="160"/>
      <c r="F40" s="160"/>
    </row>
    <row r="41" spans="1:6" ht="20.100000000000001" customHeight="1" x14ac:dyDescent="0.2">
      <c r="A41" s="160"/>
      <c r="B41" s="160"/>
      <c r="C41" s="160"/>
      <c r="D41" s="160"/>
      <c r="E41" s="160"/>
      <c r="F41" s="160"/>
    </row>
    <row r="42" spans="1:6" ht="20.100000000000001" customHeight="1" x14ac:dyDescent="0.2">
      <c r="A42" s="160"/>
      <c r="B42" s="160"/>
      <c r="C42" s="160"/>
      <c r="D42" s="160"/>
      <c r="E42" s="160"/>
      <c r="F42" s="160"/>
    </row>
    <row r="43" spans="1:6" ht="20.100000000000001" customHeight="1" x14ac:dyDescent="0.2">
      <c r="A43" s="160"/>
      <c r="B43" s="160"/>
      <c r="C43" s="160"/>
      <c r="D43" s="160"/>
      <c r="E43" s="160"/>
      <c r="F43" s="160"/>
    </row>
    <row r="44" spans="1:6" ht="20.100000000000001" customHeight="1" x14ac:dyDescent="0.2">
      <c r="A44" s="160"/>
      <c r="B44" s="160"/>
      <c r="C44" s="160"/>
      <c r="D44" s="160"/>
      <c r="E44" s="160"/>
      <c r="F44" s="160"/>
    </row>
    <row r="45" spans="1:6" ht="20.100000000000001" customHeight="1" x14ac:dyDescent="0.2">
      <c r="A45" s="160"/>
      <c r="B45" s="160"/>
      <c r="C45" s="160"/>
      <c r="D45" s="160"/>
      <c r="E45" s="160"/>
      <c r="F45" s="160"/>
    </row>
    <row r="46" spans="1:6" ht="20.100000000000001" customHeight="1" x14ac:dyDescent="0.2">
      <c r="A46" s="160"/>
      <c r="B46" s="160"/>
      <c r="C46" s="160"/>
      <c r="D46" s="160"/>
      <c r="E46" s="160"/>
      <c r="F46" s="160"/>
    </row>
    <row r="47" spans="1:6" ht="20.100000000000001" customHeight="1" x14ac:dyDescent="0.2">
      <c r="A47" s="160"/>
      <c r="B47" s="160"/>
      <c r="C47" s="160"/>
      <c r="D47" s="160"/>
      <c r="E47" s="160"/>
      <c r="F47" s="160"/>
    </row>
    <row r="48" spans="1:6" ht="20.100000000000001" customHeight="1" x14ac:dyDescent="0.2">
      <c r="A48" s="160"/>
      <c r="B48" s="160"/>
      <c r="C48" s="160"/>
      <c r="D48" s="160"/>
      <c r="E48" s="160"/>
      <c r="F48" s="160"/>
    </row>
    <row r="49" spans="1:6" ht="20.100000000000001" customHeight="1" x14ac:dyDescent="0.2">
      <c r="A49" s="160"/>
      <c r="B49" s="160"/>
      <c r="C49" s="160"/>
      <c r="D49" s="160"/>
      <c r="E49" s="160"/>
      <c r="F49" s="160"/>
    </row>
    <row r="50" spans="1:6" ht="20.100000000000001" customHeight="1" x14ac:dyDescent="0.2">
      <c r="A50" s="160"/>
      <c r="B50" s="160"/>
      <c r="C50" s="160"/>
      <c r="D50" s="160"/>
      <c r="E50" s="160"/>
      <c r="F50" s="160"/>
    </row>
    <row r="51" spans="1:6" ht="20.100000000000001" customHeight="1" x14ac:dyDescent="0.2">
      <c r="A51" s="160"/>
      <c r="B51" s="160"/>
      <c r="C51" s="160"/>
      <c r="D51" s="160"/>
      <c r="E51" s="160"/>
      <c r="F51" s="160"/>
    </row>
    <row r="52" spans="1:6" ht="20.100000000000001" customHeight="1" x14ac:dyDescent="0.2">
      <c r="A52" s="160"/>
      <c r="B52" s="160"/>
      <c r="C52" s="160"/>
      <c r="D52" s="160"/>
      <c r="E52" s="160"/>
      <c r="F52" s="160"/>
    </row>
    <row r="53" spans="1:6" ht="20.100000000000001" customHeight="1" x14ac:dyDescent="0.2">
      <c r="A53" s="160"/>
      <c r="B53" s="160"/>
      <c r="C53" s="160"/>
      <c r="D53" s="160"/>
      <c r="E53" s="160"/>
      <c r="F53" s="160"/>
    </row>
    <row r="54" spans="1:6" ht="20.100000000000001" customHeight="1" x14ac:dyDescent="0.2">
      <c r="A54" s="160"/>
      <c r="B54" s="160"/>
      <c r="C54" s="160"/>
      <c r="D54" s="160"/>
      <c r="E54" s="160"/>
      <c r="F54" s="160"/>
    </row>
    <row r="55" spans="1:6" ht="20.100000000000001" customHeight="1" x14ac:dyDescent="0.2">
      <c r="A55" s="160"/>
      <c r="B55" s="160"/>
      <c r="C55" s="160"/>
      <c r="D55" s="160"/>
      <c r="E55" s="160"/>
      <c r="F55" s="160"/>
    </row>
    <row r="56" spans="1:6" ht="20.100000000000001" customHeight="1" x14ac:dyDescent="0.2">
      <c r="A56" s="160"/>
      <c r="B56" s="160"/>
      <c r="C56" s="160"/>
      <c r="D56" s="160"/>
      <c r="E56" s="160"/>
      <c r="F56" s="160"/>
    </row>
    <row r="57" spans="1:6" ht="20.100000000000001" customHeight="1" x14ac:dyDescent="0.2">
      <c r="A57" s="160"/>
      <c r="B57" s="160"/>
      <c r="C57" s="160"/>
      <c r="D57" s="160"/>
      <c r="E57" s="160"/>
      <c r="F57" s="160"/>
    </row>
    <row r="58" spans="1:6" ht="20.100000000000001" customHeight="1" x14ac:dyDescent="0.2">
      <c r="A58" s="160"/>
      <c r="B58" s="160"/>
      <c r="C58" s="160"/>
      <c r="D58" s="160"/>
      <c r="E58" s="160"/>
      <c r="F58" s="160"/>
    </row>
    <row r="59" spans="1:6" ht="20.100000000000001" customHeight="1" x14ac:dyDescent="0.2">
      <c r="A59" s="160"/>
      <c r="B59" s="160"/>
      <c r="C59" s="160"/>
      <c r="D59" s="160"/>
      <c r="E59" s="160"/>
      <c r="F59" s="160"/>
    </row>
    <row r="60" spans="1:6" ht="20.100000000000001" customHeight="1" x14ac:dyDescent="0.2">
      <c r="A60" s="160"/>
      <c r="B60" s="160"/>
      <c r="C60" s="160"/>
      <c r="D60" s="160"/>
      <c r="E60" s="160"/>
      <c r="F60" s="160"/>
    </row>
    <row r="61" spans="1:6" ht="20.100000000000001" customHeight="1" x14ac:dyDescent="0.2">
      <c r="A61" s="160"/>
      <c r="B61" s="160"/>
      <c r="C61" s="160"/>
      <c r="D61" s="160"/>
      <c r="E61" s="160"/>
      <c r="F61" s="160"/>
    </row>
    <row r="62" spans="1:6" ht="20.100000000000001" customHeight="1" x14ac:dyDescent="0.2">
      <c r="A62" s="160"/>
      <c r="B62" s="160"/>
      <c r="C62" s="160"/>
      <c r="D62" s="160"/>
      <c r="E62" s="160"/>
      <c r="F62" s="160"/>
    </row>
    <row r="63" spans="1:6" ht="20.100000000000001" customHeight="1" x14ac:dyDescent="0.2">
      <c r="A63" s="160"/>
      <c r="B63" s="160"/>
      <c r="C63" s="160"/>
      <c r="D63" s="160"/>
      <c r="E63" s="160"/>
      <c r="F63" s="160"/>
    </row>
    <row r="64" spans="1:6" ht="20.100000000000001" customHeight="1" x14ac:dyDescent="0.2">
      <c r="A64" s="160"/>
      <c r="B64" s="160"/>
      <c r="C64" s="160"/>
      <c r="D64" s="160"/>
      <c r="E64" s="160"/>
      <c r="F64" s="160"/>
    </row>
    <row r="65" spans="1:6" ht="20.100000000000001" customHeight="1" x14ac:dyDescent="0.2">
      <c r="A65" s="160"/>
      <c r="B65" s="160"/>
      <c r="C65" s="160"/>
      <c r="D65" s="160"/>
      <c r="E65" s="160"/>
      <c r="F65" s="160"/>
    </row>
    <row r="66" spans="1:6" ht="20.100000000000001" customHeight="1" x14ac:dyDescent="0.2">
      <c r="A66" s="160"/>
      <c r="B66" s="160"/>
      <c r="C66" s="160"/>
      <c r="D66" s="160"/>
      <c r="E66" s="160"/>
      <c r="F66" s="160"/>
    </row>
    <row r="67" spans="1:6" ht="20.100000000000001" customHeight="1" x14ac:dyDescent="0.2">
      <c r="A67" s="160"/>
      <c r="B67" s="160"/>
      <c r="C67" s="160"/>
      <c r="D67" s="160"/>
      <c r="E67" s="160"/>
      <c r="F67" s="160"/>
    </row>
    <row r="68" spans="1:6" ht="20.100000000000001" customHeight="1" x14ac:dyDescent="0.2">
      <c r="A68" s="160"/>
      <c r="B68" s="160"/>
      <c r="C68" s="160"/>
      <c r="D68" s="160"/>
      <c r="E68" s="160"/>
      <c r="F68" s="160"/>
    </row>
    <row r="69" spans="1:6" ht="20.100000000000001" customHeight="1" x14ac:dyDescent="0.2">
      <c r="A69" s="160"/>
      <c r="B69" s="160"/>
      <c r="C69" s="160"/>
      <c r="D69" s="160"/>
      <c r="E69" s="160"/>
      <c r="F69" s="160"/>
    </row>
    <row r="70" spans="1:6" ht="20.100000000000001" customHeight="1" x14ac:dyDescent="0.2">
      <c r="A70" s="160"/>
      <c r="B70" s="160"/>
      <c r="C70" s="160"/>
      <c r="D70" s="160"/>
      <c r="E70" s="160"/>
      <c r="F70" s="160"/>
    </row>
    <row r="71" spans="1:6" ht="20.100000000000001" customHeight="1" x14ac:dyDescent="0.2">
      <c r="A71" s="160"/>
      <c r="B71" s="160"/>
      <c r="C71" s="160"/>
      <c r="D71" s="160"/>
      <c r="E71" s="160"/>
      <c r="F71" s="160"/>
    </row>
    <row r="72" spans="1:6" ht="20.100000000000001" customHeight="1" x14ac:dyDescent="0.2">
      <c r="A72" s="160"/>
      <c r="B72" s="160"/>
      <c r="C72" s="160"/>
      <c r="D72" s="160"/>
      <c r="E72" s="160"/>
      <c r="F72" s="160"/>
    </row>
    <row r="73" spans="1:6" ht="20.100000000000001" customHeight="1" x14ac:dyDescent="0.2">
      <c r="A73" s="160"/>
      <c r="B73" s="160"/>
      <c r="C73" s="160"/>
      <c r="D73" s="160"/>
      <c r="E73" s="160"/>
      <c r="F73" s="160"/>
    </row>
    <row r="74" spans="1:6" ht="20.100000000000001" customHeight="1" x14ac:dyDescent="0.2">
      <c r="A74" s="160"/>
      <c r="B74" s="160"/>
      <c r="C74" s="160"/>
      <c r="D74" s="160"/>
      <c r="E74" s="160"/>
      <c r="F74" s="160"/>
    </row>
    <row r="75" spans="1:6" ht="20.100000000000001" customHeight="1" x14ac:dyDescent="0.2"/>
    <row r="76" spans="1:6" ht="20.100000000000001" customHeight="1" x14ac:dyDescent="0.2"/>
    <row r="77" spans="1:6" ht="20.100000000000001" customHeight="1" x14ac:dyDescent="0.2"/>
  </sheetData>
  <sheetProtection password="E10E" sheet="1" objects="1" scenarios="1"/>
  <mergeCells count="4">
    <mergeCell ref="A1:F1"/>
    <mergeCell ref="A38:F38"/>
    <mergeCell ref="H2:M6"/>
    <mergeCell ref="H8:M12"/>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2"/>
  <sheetViews>
    <sheetView showGridLines="0" showZeros="0" zoomScaleNormal="100" workbookViewId="0">
      <selection activeCell="Q19" sqref="Q19"/>
    </sheetView>
  </sheetViews>
  <sheetFormatPr defaultColWidth="8.85546875" defaultRowHeight="15" x14ac:dyDescent="0.25"/>
  <cols>
    <col min="1" max="7" width="10.7109375" style="147" customWidth="1"/>
    <col min="8" max="9" width="12.7109375" style="147" customWidth="1"/>
    <col min="10" max="1024" width="8.85546875" style="147"/>
  </cols>
  <sheetData>
    <row r="1" spans="2:9" ht="19.899999999999999" customHeight="1" x14ac:dyDescent="0.25"/>
    <row r="2" spans="2:9" ht="19.899999999999999" customHeight="1" x14ac:dyDescent="0.25">
      <c r="B2" s="258" t="s">
        <v>444</v>
      </c>
      <c r="C2" s="258"/>
      <c r="D2" s="258"/>
      <c r="E2" s="258"/>
      <c r="F2" s="258"/>
      <c r="G2" s="258"/>
      <c r="H2" s="258"/>
      <c r="I2" s="148"/>
    </row>
    <row r="3" spans="2:9" ht="19.899999999999999" customHeight="1" x14ac:dyDescent="0.25"/>
    <row r="4" spans="2:9" ht="19.899999999999999" customHeight="1" x14ac:dyDescent="0.25">
      <c r="B4" s="259" t="s">
        <v>445</v>
      </c>
      <c r="C4" s="259"/>
      <c r="D4" s="259">
        <v>1.29</v>
      </c>
      <c r="E4" s="259" t="s">
        <v>446</v>
      </c>
      <c r="F4" s="259"/>
      <c r="G4" s="259">
        <v>1.29</v>
      </c>
      <c r="H4" s="149">
        <v>1.29</v>
      </c>
      <c r="I4" s="150"/>
    </row>
    <row r="5" spans="2:9" ht="19.899999999999999" customHeight="1" x14ac:dyDescent="0.25">
      <c r="B5" s="259" t="s">
        <v>447</v>
      </c>
      <c r="C5" s="259"/>
      <c r="D5" s="259">
        <v>253</v>
      </c>
      <c r="E5" s="259" t="s">
        <v>447</v>
      </c>
      <c r="F5" s="259"/>
      <c r="G5" s="259">
        <v>253</v>
      </c>
      <c r="H5" s="149">
        <v>253</v>
      </c>
      <c r="I5" s="150"/>
    </row>
    <row r="6" spans="2:9" ht="19.899999999999999" customHeight="1" x14ac:dyDescent="0.25">
      <c r="B6" s="259" t="s">
        <v>448</v>
      </c>
      <c r="C6" s="259"/>
      <c r="D6" s="259">
        <v>71</v>
      </c>
      <c r="E6" s="259" t="s">
        <v>448</v>
      </c>
      <c r="F6" s="259"/>
      <c r="G6" s="259">
        <v>71</v>
      </c>
      <c r="H6" s="149">
        <v>71</v>
      </c>
      <c r="I6" s="150"/>
    </row>
    <row r="7" spans="2:9" ht="19.899999999999999" customHeight="1" x14ac:dyDescent="0.25">
      <c r="B7" s="259" t="s">
        <v>449</v>
      </c>
      <c r="C7" s="259"/>
      <c r="D7" s="259">
        <v>675</v>
      </c>
      <c r="E7" s="259" t="s">
        <v>449</v>
      </c>
      <c r="F7" s="259"/>
      <c r="G7" s="259">
        <v>675</v>
      </c>
      <c r="H7" s="149">
        <v>675</v>
      </c>
      <c r="I7" s="150"/>
    </row>
    <row r="8" spans="2:9" ht="19.899999999999999" customHeight="1" x14ac:dyDescent="0.25">
      <c r="B8" s="259" t="s">
        <v>450</v>
      </c>
      <c r="C8" s="259"/>
      <c r="D8" s="259">
        <v>531</v>
      </c>
      <c r="E8" s="259" t="s">
        <v>450</v>
      </c>
      <c r="F8" s="259"/>
      <c r="G8" s="259">
        <v>531</v>
      </c>
      <c r="H8" s="149">
        <v>531</v>
      </c>
      <c r="I8" s="150"/>
    </row>
    <row r="9" spans="2:9" ht="19.899999999999999" customHeight="1" x14ac:dyDescent="0.25">
      <c r="B9" s="259" t="s">
        <v>451</v>
      </c>
      <c r="C9" s="259"/>
      <c r="D9" s="259">
        <v>599</v>
      </c>
      <c r="E9" s="259" t="s">
        <v>451</v>
      </c>
      <c r="F9" s="259"/>
      <c r="G9" s="259">
        <v>599</v>
      </c>
      <c r="H9" s="149">
        <v>599</v>
      </c>
      <c r="I9" s="150"/>
    </row>
    <row r="10" spans="2:9" ht="19.899999999999999" customHeight="1" x14ac:dyDescent="0.25">
      <c r="B10" s="259" t="s">
        <v>452</v>
      </c>
      <c r="C10" s="259"/>
      <c r="D10" s="259">
        <v>859</v>
      </c>
      <c r="E10" s="259" t="s">
        <v>452</v>
      </c>
      <c r="F10" s="259"/>
      <c r="G10" s="259">
        <v>859</v>
      </c>
      <c r="H10" s="149">
        <v>859</v>
      </c>
      <c r="I10" s="150"/>
    </row>
    <row r="11" spans="2:9" ht="19.899999999999999" customHeight="1" x14ac:dyDescent="0.25">
      <c r="B11" s="259" t="s">
        <v>453</v>
      </c>
      <c r="C11" s="259"/>
      <c r="D11" s="259"/>
      <c r="E11" s="259"/>
      <c r="F11" s="259"/>
      <c r="G11" s="259"/>
      <c r="H11" s="149">
        <v>1.3360000000000001</v>
      </c>
      <c r="I11" s="150"/>
    </row>
    <row r="12" spans="2:9" ht="19.899999999999999" customHeight="1" x14ac:dyDescent="0.25">
      <c r="B12" s="259"/>
      <c r="C12" s="259"/>
      <c r="D12" s="259"/>
      <c r="E12" s="259"/>
      <c r="F12" s="259"/>
      <c r="G12" s="259"/>
      <c r="H12" s="149"/>
      <c r="I12" s="150"/>
    </row>
    <row r="13" spans="2:9" ht="19.899999999999999" customHeight="1" x14ac:dyDescent="0.25">
      <c r="B13" s="259"/>
      <c r="C13" s="259"/>
      <c r="D13" s="259"/>
      <c r="E13" s="259"/>
      <c r="F13" s="259"/>
      <c r="G13" s="259"/>
      <c r="H13" s="149"/>
      <c r="I13" s="150"/>
    </row>
    <row r="14" spans="2:9" ht="19.899999999999999" customHeight="1" x14ac:dyDescent="0.25">
      <c r="B14" s="259"/>
      <c r="C14" s="259"/>
      <c r="D14" s="259"/>
      <c r="E14" s="259"/>
      <c r="F14" s="259"/>
      <c r="G14" s="259"/>
      <c r="H14" s="149"/>
      <c r="I14" s="150"/>
    </row>
    <row r="15" spans="2:9" ht="19.899999999999999" customHeight="1" x14ac:dyDescent="0.25">
      <c r="B15" s="259"/>
      <c r="C15" s="259"/>
      <c r="D15" s="259"/>
      <c r="E15" s="259"/>
      <c r="F15" s="259"/>
      <c r="G15" s="259"/>
      <c r="H15" s="149"/>
      <c r="I15" s="150"/>
    </row>
    <row r="16" spans="2:9" ht="19.899999999999999" customHeight="1" x14ac:dyDescent="0.25"/>
    <row r="17" spans="1:9" ht="19.899999999999999" customHeight="1" x14ac:dyDescent="0.25">
      <c r="B17" s="258" t="s">
        <v>454</v>
      </c>
      <c r="C17" s="258"/>
      <c r="D17" s="258"/>
      <c r="E17" s="258"/>
      <c r="F17" s="258"/>
      <c r="G17" s="258"/>
      <c r="H17" s="258"/>
      <c r="I17" s="148"/>
    </row>
    <row r="18" spans="1:9" ht="19.899999999999999" customHeight="1" x14ac:dyDescent="0.25"/>
    <row r="19" spans="1:9" ht="19.899999999999999" customHeight="1" x14ac:dyDescent="0.25">
      <c r="B19" s="260" t="s">
        <v>455</v>
      </c>
      <c r="C19" s="260"/>
      <c r="D19" s="260"/>
      <c r="E19" s="260"/>
      <c r="F19" s="260"/>
      <c r="G19" s="260"/>
      <c r="H19" s="151"/>
      <c r="I19" s="152"/>
    </row>
    <row r="20" spans="1:9" ht="19.899999999999999" customHeight="1" x14ac:dyDescent="0.25">
      <c r="B20" s="260" t="s">
        <v>456</v>
      </c>
      <c r="C20" s="260"/>
      <c r="D20" s="260"/>
      <c r="E20" s="260"/>
      <c r="F20" s="260"/>
      <c r="G20" s="260"/>
      <c r="H20" s="151"/>
      <c r="I20" s="152"/>
    </row>
    <row r="21" spans="1:9" ht="19.899999999999999" customHeight="1" x14ac:dyDescent="0.25">
      <c r="B21" s="260" t="s">
        <v>457</v>
      </c>
      <c r="C21" s="260"/>
      <c r="D21" s="260"/>
      <c r="E21" s="260"/>
      <c r="F21" s="260"/>
      <c r="G21" s="260"/>
      <c r="H21" s="153"/>
      <c r="I21" s="154"/>
    </row>
    <row r="22" spans="1:9" ht="19.899999999999999" customHeight="1" x14ac:dyDescent="0.25">
      <c r="B22" s="260" t="s">
        <v>458</v>
      </c>
      <c r="C22" s="260"/>
      <c r="D22" s="260"/>
      <c r="E22" s="260"/>
      <c r="F22" s="260"/>
      <c r="G22" s="260"/>
      <c r="H22" s="155"/>
      <c r="I22" s="156"/>
    </row>
    <row r="23" spans="1:9" ht="19.899999999999999" customHeight="1" x14ac:dyDescent="0.25">
      <c r="B23" s="260" t="s">
        <v>459</v>
      </c>
      <c r="C23" s="260"/>
      <c r="D23" s="260"/>
      <c r="E23" s="260"/>
      <c r="F23" s="260"/>
      <c r="G23" s="260"/>
      <c r="H23" s="155"/>
      <c r="I23" s="156"/>
    </row>
    <row r="24" spans="1:9" ht="19.899999999999999" customHeight="1" x14ac:dyDescent="0.25">
      <c r="B24" s="260" t="s">
        <v>460</v>
      </c>
      <c r="C24" s="260"/>
      <c r="D24" s="260"/>
      <c r="E24" s="260"/>
      <c r="F24" s="260"/>
      <c r="G24" s="260"/>
      <c r="H24" s="151"/>
      <c r="I24" s="152"/>
    </row>
    <row r="25" spans="1:9" ht="19.899999999999999" customHeight="1" x14ac:dyDescent="0.25">
      <c r="B25" s="260" t="s">
        <v>461</v>
      </c>
      <c r="C25" s="260"/>
      <c r="D25" s="260"/>
      <c r="E25" s="260"/>
      <c r="F25" s="260"/>
      <c r="G25" s="260"/>
      <c r="H25" s="151"/>
      <c r="I25" s="152"/>
    </row>
    <row r="30" spans="1:9" x14ac:dyDescent="0.25">
      <c r="A30" s="157">
        <v>123456</v>
      </c>
    </row>
    <row r="32" spans="1:9" x14ac:dyDescent="0.25">
      <c r="I32" s="147" t="s">
        <v>0</v>
      </c>
    </row>
  </sheetData>
  <sheetProtection password="E10E" sheet="1" objects="1" scenarios="1"/>
  <mergeCells count="21">
    <mergeCell ref="B25:G25"/>
    <mergeCell ref="B20:G20"/>
    <mergeCell ref="B21:G21"/>
    <mergeCell ref="B22:G22"/>
    <mergeCell ref="B23:G23"/>
    <mergeCell ref="B24:G24"/>
    <mergeCell ref="B13:G13"/>
    <mergeCell ref="B14:G14"/>
    <mergeCell ref="B15:G15"/>
    <mergeCell ref="B17:H17"/>
    <mergeCell ref="B19:G19"/>
    <mergeCell ref="B8:G8"/>
    <mergeCell ref="B9:G9"/>
    <mergeCell ref="B10:G10"/>
    <mergeCell ref="B11:G11"/>
    <mergeCell ref="B12:G12"/>
    <mergeCell ref="B2:H2"/>
    <mergeCell ref="B4:G4"/>
    <mergeCell ref="B5:G5"/>
    <mergeCell ref="B6:G6"/>
    <mergeCell ref="B7:G7"/>
  </mergeCells>
  <pageMargins left="0.7" right="0.7" top="0.75" bottom="0.75" header="0.51180555555555496" footer="0.51180555555555496"/>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151"/>
  <sheetViews>
    <sheetView showGridLines="0" showZeros="0" tabSelected="1" zoomScaleNormal="100" workbookViewId="0">
      <selection activeCell="D5" sqref="D5:E5"/>
    </sheetView>
  </sheetViews>
  <sheetFormatPr defaultColWidth="9.140625" defaultRowHeight="15" x14ac:dyDescent="0.25"/>
  <cols>
    <col min="1" max="1" width="3.7109375" style="166" customWidth="1"/>
    <col min="2" max="2" width="2.7109375" style="166" customWidth="1"/>
    <col min="3" max="4" width="12.7109375" style="166" customWidth="1"/>
    <col min="5" max="6" width="6.7109375" style="166" customWidth="1"/>
    <col min="7" max="7" width="10.7109375" style="166" customWidth="1"/>
    <col min="8" max="8" width="1.7109375" style="166" customWidth="1"/>
    <col min="9" max="11" width="10.7109375" style="166" customWidth="1"/>
    <col min="12" max="13" width="5.7109375" style="166" customWidth="1"/>
    <col min="14" max="15" width="10.7109375" style="166" customWidth="1"/>
    <col min="16" max="16" width="12.7109375" style="166" customWidth="1"/>
    <col min="17" max="17" width="7.7109375" style="166" customWidth="1"/>
    <col min="18" max="21" width="10.7109375" style="166" customWidth="1"/>
    <col min="22" max="22" width="2.7109375" style="166" customWidth="1"/>
    <col min="23" max="23" width="3.7109375" style="166" customWidth="1"/>
    <col min="24" max="1024" width="9.140625" style="166"/>
    <col min="1025" max="16384" width="9.140625" style="167"/>
  </cols>
  <sheetData>
    <row r="1" spans="1:27" ht="15" customHeight="1" x14ac:dyDescent="0.25">
      <c r="A1" s="165" t="s">
        <v>0</v>
      </c>
      <c r="B1" s="165"/>
      <c r="C1" s="165"/>
      <c r="D1" s="165"/>
      <c r="E1" s="165"/>
      <c r="F1" s="165"/>
      <c r="G1" s="165"/>
      <c r="H1" s="165"/>
      <c r="I1" s="165"/>
      <c r="J1" s="165"/>
      <c r="K1" s="165"/>
      <c r="L1" s="165"/>
      <c r="M1" s="165"/>
      <c r="N1" s="165"/>
      <c r="O1" s="165"/>
      <c r="P1" s="261"/>
      <c r="Q1" s="165"/>
      <c r="R1" s="165"/>
      <c r="S1" s="165"/>
      <c r="T1" s="165"/>
      <c r="U1" s="165"/>
      <c r="V1" s="165"/>
      <c r="W1" s="165"/>
    </row>
    <row r="2" spans="1:27" ht="19.899999999999999" customHeight="1" x14ac:dyDescent="0.25">
      <c r="A2" s="165"/>
      <c r="B2" s="262" t="s">
        <v>462</v>
      </c>
      <c r="C2" s="262"/>
      <c r="D2" s="262"/>
      <c r="E2" s="262"/>
      <c r="F2" s="262"/>
      <c r="G2" s="262"/>
      <c r="H2" s="165"/>
      <c r="I2" s="165"/>
      <c r="J2" s="261"/>
      <c r="K2" s="261"/>
      <c r="L2" s="261"/>
      <c r="M2" s="261"/>
      <c r="N2" s="261"/>
      <c r="O2" s="261"/>
      <c r="P2" s="261"/>
      <c r="Q2" s="165"/>
      <c r="R2" s="268" t="s">
        <v>529</v>
      </c>
      <c r="S2" s="269"/>
      <c r="T2" s="269"/>
      <c r="U2" s="269"/>
      <c r="V2" s="269"/>
      <c r="W2" s="165"/>
    </row>
    <row r="3" spans="1:27" ht="15" customHeight="1" x14ac:dyDescent="0.25">
      <c r="A3" s="165"/>
      <c r="B3" s="165"/>
      <c r="C3" s="165"/>
      <c r="D3" s="165"/>
      <c r="E3" s="165"/>
      <c r="F3" s="165"/>
      <c r="G3" s="165"/>
      <c r="H3" s="165"/>
      <c r="I3" s="165"/>
      <c r="J3" s="165"/>
      <c r="K3" s="165"/>
      <c r="L3" s="165"/>
      <c r="M3" s="165"/>
      <c r="N3" s="165"/>
      <c r="O3" s="165"/>
      <c r="P3" s="261"/>
      <c r="Q3" s="165"/>
      <c r="R3" s="165"/>
      <c r="S3" s="165"/>
      <c r="T3" s="165"/>
      <c r="U3" s="165"/>
      <c r="V3" s="165"/>
      <c r="W3" s="165"/>
    </row>
    <row r="4" spans="1:27" ht="9.9499999999999993" customHeight="1" x14ac:dyDescent="0.25">
      <c r="A4" s="165"/>
      <c r="B4" s="168"/>
      <c r="C4" s="263"/>
      <c r="D4" s="263"/>
      <c r="E4" s="263"/>
      <c r="F4" s="263"/>
      <c r="G4" s="263"/>
      <c r="H4" s="263"/>
      <c r="I4" s="263"/>
      <c r="J4" s="263"/>
      <c r="K4" s="263"/>
      <c r="L4" s="168"/>
      <c r="M4" s="169"/>
      <c r="N4" s="169"/>
      <c r="O4" s="169"/>
      <c r="P4" s="169"/>
      <c r="Q4" s="169"/>
      <c r="R4" s="169"/>
      <c r="S4" s="169"/>
      <c r="T4" s="169"/>
      <c r="U4" s="170"/>
      <c r="V4" s="168"/>
      <c r="W4" s="165"/>
    </row>
    <row r="5" spans="1:27" ht="30" customHeight="1" x14ac:dyDescent="0.25">
      <c r="A5" s="165"/>
      <c r="B5" s="168"/>
      <c r="C5" s="171" t="s">
        <v>6</v>
      </c>
      <c r="D5" s="264"/>
      <c r="E5" s="264"/>
      <c r="F5" s="172"/>
      <c r="G5" s="284" t="s">
        <v>518</v>
      </c>
      <c r="H5" s="284"/>
      <c r="I5" s="284"/>
      <c r="J5" s="284"/>
      <c r="K5" s="173">
        <v>2137</v>
      </c>
      <c r="L5" s="174"/>
      <c r="M5" s="175"/>
      <c r="N5" s="173">
        <v>2456</v>
      </c>
      <c r="O5" s="175"/>
      <c r="P5" s="265" t="s">
        <v>519</v>
      </c>
      <c r="Q5" s="265"/>
      <c r="R5" s="176">
        <v>2284</v>
      </c>
      <c r="S5" s="266" t="s">
        <v>517</v>
      </c>
      <c r="T5" s="267"/>
      <c r="U5" s="177">
        <f>U20+U125</f>
        <v>537.54999999999995</v>
      </c>
      <c r="V5" s="168"/>
      <c r="W5" s="165"/>
    </row>
    <row r="6" spans="1:27" ht="25.15" customHeight="1" x14ac:dyDescent="0.25">
      <c r="A6" s="165"/>
      <c r="B6" s="168"/>
      <c r="C6" s="168"/>
      <c r="D6" s="168"/>
      <c r="E6" s="168"/>
      <c r="F6" s="168"/>
      <c r="G6" s="285"/>
      <c r="H6" s="285"/>
      <c r="I6" s="285"/>
      <c r="J6" s="285"/>
      <c r="K6" s="168" t="s">
        <v>463</v>
      </c>
      <c r="L6" s="168"/>
      <c r="M6" s="168"/>
      <c r="N6" s="168" t="s">
        <v>464</v>
      </c>
      <c r="O6" s="168"/>
      <c r="P6" s="168"/>
      <c r="Q6" s="168"/>
      <c r="R6" s="168"/>
      <c r="S6" s="270"/>
      <c r="T6" s="270"/>
      <c r="U6" s="168"/>
      <c r="V6" s="168"/>
      <c r="W6" s="165"/>
    </row>
    <row r="7" spans="1:27" ht="20.100000000000001" customHeight="1" x14ac:dyDescent="0.25">
      <c r="A7" s="165"/>
      <c r="B7" s="165"/>
      <c r="C7" s="165"/>
      <c r="D7" s="165"/>
      <c r="E7" s="165"/>
      <c r="F7" s="165"/>
      <c r="G7" s="165"/>
      <c r="H7" s="165"/>
      <c r="I7" s="165"/>
      <c r="J7" s="165"/>
      <c r="K7" s="165"/>
      <c r="L7" s="165"/>
      <c r="M7" s="165"/>
      <c r="N7" s="165"/>
      <c r="O7" s="165"/>
      <c r="P7" s="165"/>
      <c r="Q7" s="165"/>
      <c r="R7" s="165"/>
      <c r="S7" s="165"/>
      <c r="T7" s="165"/>
      <c r="U7" s="165"/>
      <c r="V7" s="165"/>
      <c r="W7" s="165"/>
    </row>
    <row r="8" spans="1:27" ht="25.15" customHeight="1" x14ac:dyDescent="0.25">
      <c r="A8" s="165"/>
      <c r="B8" s="178"/>
      <c r="C8" s="271" t="s">
        <v>527</v>
      </c>
      <c r="D8" s="271"/>
      <c r="E8" s="179"/>
      <c r="F8" s="179"/>
      <c r="G8" s="179"/>
      <c r="H8" s="179"/>
      <c r="I8" s="179"/>
      <c r="J8" s="179"/>
      <c r="K8" s="179"/>
      <c r="L8" s="180"/>
      <c r="M8" s="272"/>
      <c r="N8" s="272"/>
      <c r="O8" s="272"/>
      <c r="P8" s="272"/>
      <c r="Q8" s="272" t="s">
        <v>465</v>
      </c>
      <c r="R8" s="272"/>
      <c r="S8" s="272"/>
      <c r="T8" s="272"/>
      <c r="U8" s="181">
        <f>R5-U5</f>
        <v>1746.45</v>
      </c>
      <c r="V8" s="178"/>
      <c r="W8" s="165"/>
    </row>
    <row r="9" spans="1:27" s="190" customFormat="1" ht="54.95" customHeight="1" x14ac:dyDescent="0.25">
      <c r="A9" s="182"/>
      <c r="B9" s="183"/>
      <c r="C9" s="286" t="s">
        <v>466</v>
      </c>
      <c r="D9" s="286"/>
      <c r="E9" s="286"/>
      <c r="F9" s="286"/>
      <c r="G9" s="287"/>
      <c r="H9" s="184"/>
      <c r="I9" s="185"/>
      <c r="J9" s="186" t="s">
        <v>467</v>
      </c>
      <c r="K9" s="186" t="s">
        <v>468</v>
      </c>
      <c r="L9" s="273" t="s">
        <v>469</v>
      </c>
      <c r="M9" s="273"/>
      <c r="N9" s="187" t="s">
        <v>408</v>
      </c>
      <c r="O9" s="187" t="s">
        <v>409</v>
      </c>
      <c r="P9" s="164" t="s">
        <v>477</v>
      </c>
      <c r="Q9" s="188"/>
      <c r="R9" s="188"/>
      <c r="S9" s="189"/>
      <c r="T9" s="189"/>
      <c r="U9" s="189" t="s">
        <v>0</v>
      </c>
      <c r="V9" s="189"/>
      <c r="W9" s="182"/>
    </row>
    <row r="10" spans="1:27" ht="18" customHeight="1" x14ac:dyDescent="0.25">
      <c r="A10" s="165"/>
      <c r="B10" s="168"/>
      <c r="C10" s="274" t="s">
        <v>470</v>
      </c>
      <c r="D10" s="274"/>
      <c r="E10" s="274"/>
      <c r="F10" s="274"/>
      <c r="G10" s="274"/>
      <c r="H10" s="274"/>
      <c r="I10" s="274"/>
      <c r="J10" s="191"/>
      <c r="K10" s="191">
        <v>325</v>
      </c>
      <c r="L10" s="275">
        <v>48</v>
      </c>
      <c r="M10" s="275"/>
      <c r="N10" s="192">
        <f t="shared" ref="N10:N19" si="0">(J10/100)*L10</f>
        <v>0</v>
      </c>
      <c r="O10" s="193">
        <f t="shared" ref="O10:O19" si="1">(L10/100)*K10</f>
        <v>156</v>
      </c>
      <c r="P10" s="274"/>
      <c r="Q10" s="274"/>
      <c r="R10" s="274"/>
      <c r="S10" s="274"/>
      <c r="T10" s="274"/>
      <c r="U10" s="274"/>
      <c r="V10" s="168"/>
      <c r="W10" s="165"/>
      <c r="AA10" s="166" t="s">
        <v>0</v>
      </c>
    </row>
    <row r="11" spans="1:27" ht="18" customHeight="1" x14ac:dyDescent="0.25">
      <c r="A11" s="165"/>
      <c r="B11" s="168"/>
      <c r="C11" s="274"/>
      <c r="D11" s="274"/>
      <c r="E11" s="274"/>
      <c r="F11" s="274"/>
      <c r="G11" s="274"/>
      <c r="H11" s="274"/>
      <c r="I11" s="274"/>
      <c r="J11" s="191"/>
      <c r="K11" s="191"/>
      <c r="L11" s="275"/>
      <c r="M11" s="275"/>
      <c r="N11" s="192">
        <f t="shared" si="0"/>
        <v>0</v>
      </c>
      <c r="O11" s="193">
        <f t="shared" si="1"/>
        <v>0</v>
      </c>
      <c r="P11" s="274"/>
      <c r="Q11" s="274"/>
      <c r="R11" s="274"/>
      <c r="S11" s="274"/>
      <c r="T11" s="274"/>
      <c r="U11" s="274"/>
      <c r="V11" s="168"/>
      <c r="W11" s="165"/>
      <c r="AA11" s="166" t="s">
        <v>0</v>
      </c>
    </row>
    <row r="12" spans="1:27" ht="18" customHeight="1" x14ac:dyDescent="0.25">
      <c r="A12" s="165"/>
      <c r="B12" s="168"/>
      <c r="C12" s="274"/>
      <c r="D12" s="274"/>
      <c r="E12" s="274"/>
      <c r="F12" s="274"/>
      <c r="G12" s="274"/>
      <c r="H12" s="274"/>
      <c r="I12" s="274"/>
      <c r="J12" s="191"/>
      <c r="K12" s="191"/>
      <c r="L12" s="275"/>
      <c r="M12" s="275"/>
      <c r="N12" s="192">
        <f t="shared" si="0"/>
        <v>0</v>
      </c>
      <c r="O12" s="193">
        <f t="shared" si="1"/>
        <v>0</v>
      </c>
      <c r="P12" s="274"/>
      <c r="Q12" s="274"/>
      <c r="R12" s="274"/>
      <c r="S12" s="274"/>
      <c r="T12" s="274"/>
      <c r="U12" s="274"/>
      <c r="V12" s="168"/>
      <c r="W12" s="165"/>
    </row>
    <row r="13" spans="1:27" ht="18" customHeight="1" x14ac:dyDescent="0.25">
      <c r="A13" s="165"/>
      <c r="B13" s="168"/>
      <c r="C13" s="274"/>
      <c r="D13" s="274"/>
      <c r="E13" s="274"/>
      <c r="F13" s="274"/>
      <c r="G13" s="274"/>
      <c r="H13" s="274"/>
      <c r="I13" s="274"/>
      <c r="J13" s="191"/>
      <c r="K13" s="191"/>
      <c r="L13" s="275"/>
      <c r="M13" s="275"/>
      <c r="N13" s="192">
        <f t="shared" si="0"/>
        <v>0</v>
      </c>
      <c r="O13" s="193">
        <f t="shared" si="1"/>
        <v>0</v>
      </c>
      <c r="P13" s="274"/>
      <c r="Q13" s="274"/>
      <c r="R13" s="274"/>
      <c r="S13" s="274"/>
      <c r="T13" s="274"/>
      <c r="U13" s="274"/>
      <c r="V13" s="168"/>
      <c r="W13" s="165"/>
    </row>
    <row r="14" spans="1:27" ht="18" customHeight="1" x14ac:dyDescent="0.25">
      <c r="A14" s="165"/>
      <c r="B14" s="168"/>
      <c r="C14" s="274" t="s">
        <v>0</v>
      </c>
      <c r="D14" s="274"/>
      <c r="E14" s="274"/>
      <c r="F14" s="274"/>
      <c r="G14" s="274"/>
      <c r="H14" s="274"/>
      <c r="I14" s="274"/>
      <c r="J14" s="191"/>
      <c r="K14" s="191"/>
      <c r="L14" s="275"/>
      <c r="M14" s="275"/>
      <c r="N14" s="192">
        <f t="shared" si="0"/>
        <v>0</v>
      </c>
      <c r="O14" s="193">
        <f t="shared" si="1"/>
        <v>0</v>
      </c>
      <c r="P14" s="274" t="s">
        <v>0</v>
      </c>
      <c r="Q14" s="274"/>
      <c r="R14" s="274"/>
      <c r="S14" s="274"/>
      <c r="T14" s="274"/>
      <c r="U14" s="274"/>
      <c r="V14" s="168"/>
      <c r="W14" s="165"/>
    </row>
    <row r="15" spans="1:27" ht="18" customHeight="1" x14ac:dyDescent="0.25">
      <c r="A15" s="165"/>
      <c r="B15" s="168"/>
      <c r="C15" s="274"/>
      <c r="D15" s="274"/>
      <c r="E15" s="274"/>
      <c r="F15" s="274"/>
      <c r="G15" s="274"/>
      <c r="H15" s="274"/>
      <c r="I15" s="274"/>
      <c r="J15" s="191"/>
      <c r="K15" s="191"/>
      <c r="L15" s="275"/>
      <c r="M15" s="275"/>
      <c r="N15" s="192">
        <f t="shared" si="0"/>
        <v>0</v>
      </c>
      <c r="O15" s="193">
        <f t="shared" si="1"/>
        <v>0</v>
      </c>
      <c r="P15" s="274"/>
      <c r="Q15" s="274"/>
      <c r="R15" s="274"/>
      <c r="S15" s="274"/>
      <c r="T15" s="274"/>
      <c r="U15" s="274"/>
      <c r="V15" s="168"/>
      <c r="W15" s="165"/>
    </row>
    <row r="16" spans="1:27" ht="18" customHeight="1" x14ac:dyDescent="0.25">
      <c r="A16" s="165"/>
      <c r="B16" s="168"/>
      <c r="C16" s="274"/>
      <c r="D16" s="274"/>
      <c r="E16" s="274"/>
      <c r="F16" s="274"/>
      <c r="G16" s="274"/>
      <c r="H16" s="274"/>
      <c r="I16" s="274"/>
      <c r="J16" s="191"/>
      <c r="K16" s="191"/>
      <c r="L16" s="275"/>
      <c r="M16" s="275"/>
      <c r="N16" s="192">
        <f t="shared" si="0"/>
        <v>0</v>
      </c>
      <c r="O16" s="193">
        <f t="shared" si="1"/>
        <v>0</v>
      </c>
      <c r="P16" s="274"/>
      <c r="Q16" s="274"/>
      <c r="R16" s="274"/>
      <c r="S16" s="274"/>
      <c r="T16" s="274"/>
      <c r="U16" s="274"/>
      <c r="V16" s="168"/>
      <c r="W16" s="165"/>
    </row>
    <row r="17" spans="1:23" ht="18" customHeight="1" x14ac:dyDescent="0.25">
      <c r="A17" s="165"/>
      <c r="B17" s="168"/>
      <c r="C17" s="274"/>
      <c r="D17" s="274"/>
      <c r="E17" s="274"/>
      <c r="F17" s="274"/>
      <c r="G17" s="274"/>
      <c r="H17" s="274"/>
      <c r="I17" s="274"/>
      <c r="J17" s="191"/>
      <c r="K17" s="191"/>
      <c r="L17" s="275"/>
      <c r="M17" s="275"/>
      <c r="N17" s="192">
        <f t="shared" si="0"/>
        <v>0</v>
      </c>
      <c r="O17" s="193">
        <f t="shared" si="1"/>
        <v>0</v>
      </c>
      <c r="P17" s="274"/>
      <c r="Q17" s="274"/>
      <c r="R17" s="274"/>
      <c r="S17" s="274"/>
      <c r="T17" s="274"/>
      <c r="U17" s="274"/>
      <c r="V17" s="168"/>
      <c r="W17" s="165"/>
    </row>
    <row r="18" spans="1:23" ht="18" customHeight="1" x14ac:dyDescent="0.25">
      <c r="A18" s="165"/>
      <c r="B18" s="168"/>
      <c r="C18" s="274" t="s">
        <v>0</v>
      </c>
      <c r="D18" s="274"/>
      <c r="E18" s="274"/>
      <c r="F18" s="274"/>
      <c r="G18" s="274"/>
      <c r="H18" s="274"/>
      <c r="I18" s="274"/>
      <c r="J18" s="191"/>
      <c r="K18" s="191"/>
      <c r="L18" s="275"/>
      <c r="M18" s="275"/>
      <c r="N18" s="192">
        <f t="shared" si="0"/>
        <v>0</v>
      </c>
      <c r="O18" s="193">
        <f t="shared" si="1"/>
        <v>0</v>
      </c>
      <c r="P18" s="274"/>
      <c r="Q18" s="274"/>
      <c r="R18" s="274"/>
      <c r="S18" s="274"/>
      <c r="T18" s="274"/>
      <c r="U18" s="274"/>
      <c r="V18" s="168"/>
      <c r="W18" s="165"/>
    </row>
    <row r="19" spans="1:23" ht="18" customHeight="1" x14ac:dyDescent="0.25">
      <c r="A19" s="165"/>
      <c r="B19" s="168"/>
      <c r="C19" s="274"/>
      <c r="D19" s="274"/>
      <c r="E19" s="274"/>
      <c r="F19" s="274"/>
      <c r="G19" s="274"/>
      <c r="H19" s="274"/>
      <c r="I19" s="274"/>
      <c r="J19" s="191"/>
      <c r="K19" s="191"/>
      <c r="L19" s="275"/>
      <c r="M19" s="275"/>
      <c r="N19" s="192">
        <f t="shared" si="0"/>
        <v>0</v>
      </c>
      <c r="O19" s="193">
        <f t="shared" si="1"/>
        <v>0</v>
      </c>
      <c r="P19" s="274"/>
      <c r="Q19" s="274"/>
      <c r="R19" s="274"/>
      <c r="S19" s="274"/>
      <c r="T19" s="274"/>
      <c r="U19" s="274"/>
      <c r="V19" s="168"/>
      <c r="W19" s="165"/>
    </row>
    <row r="20" spans="1:23" s="166" customFormat="1" ht="14.1" customHeight="1" x14ac:dyDescent="0.25">
      <c r="A20" s="165"/>
      <c r="B20" s="168"/>
      <c r="C20" s="276"/>
      <c r="D20" s="276"/>
      <c r="E20" s="277"/>
      <c r="F20" s="277"/>
      <c r="G20" s="277"/>
      <c r="H20" s="205"/>
      <c r="I20" s="206"/>
      <c r="J20" s="207">
        <f>SUM(J9:J18)</f>
        <v>0</v>
      </c>
      <c r="K20" s="207">
        <f>SUM(K9:K18)</f>
        <v>325</v>
      </c>
      <c r="L20" s="278"/>
      <c r="M20" s="278"/>
      <c r="N20" s="208">
        <f>SUM(N10:N19)</f>
        <v>0</v>
      </c>
      <c r="O20" s="208">
        <f>SUM(O10:O19)</f>
        <v>156</v>
      </c>
      <c r="P20" s="278"/>
      <c r="Q20" s="278"/>
      <c r="R20" s="278"/>
      <c r="S20" s="205"/>
      <c r="T20" s="205" t="s">
        <v>471</v>
      </c>
      <c r="U20" s="207">
        <f>N20+O20</f>
        <v>156</v>
      </c>
      <c r="V20" s="168"/>
      <c r="W20" s="165"/>
    </row>
    <row r="21" spans="1:23" ht="20.100000000000001" customHeight="1" x14ac:dyDescent="0.25">
      <c r="A21" s="165"/>
      <c r="B21" s="165"/>
      <c r="C21" s="165"/>
      <c r="D21" s="165"/>
      <c r="E21" s="165"/>
      <c r="F21" s="165"/>
      <c r="G21" s="165"/>
      <c r="H21" s="165"/>
      <c r="I21" s="165"/>
      <c r="J21" s="165"/>
      <c r="K21" s="165"/>
      <c r="L21" s="165"/>
      <c r="M21" s="165"/>
      <c r="N21" s="165"/>
      <c r="O21" s="165"/>
      <c r="P21" s="165"/>
      <c r="Q21" s="165"/>
      <c r="R21" s="165"/>
      <c r="S21" s="165"/>
      <c r="T21" s="165"/>
      <c r="U21" s="165"/>
      <c r="V21" s="165"/>
      <c r="W21" s="165"/>
    </row>
    <row r="22" spans="1:23" ht="25.15" customHeight="1" x14ac:dyDescent="0.25">
      <c r="A22" s="165"/>
      <c r="B22" s="178"/>
      <c r="C22" s="280" t="s">
        <v>528</v>
      </c>
      <c r="D22" s="281"/>
      <c r="E22" s="281"/>
      <c r="F22" s="281"/>
      <c r="G22" s="281"/>
      <c r="H22" s="281"/>
      <c r="I22" s="281"/>
      <c r="J22" s="281"/>
      <c r="K22" s="281"/>
      <c r="L22" s="180"/>
      <c r="M22" s="272"/>
      <c r="N22" s="272"/>
      <c r="O22" s="272"/>
      <c r="P22" s="272"/>
      <c r="Q22" s="272" t="s">
        <v>465</v>
      </c>
      <c r="R22" s="272"/>
      <c r="S22" s="272"/>
      <c r="T22" s="272"/>
      <c r="U22" s="181">
        <f>R5-U5</f>
        <v>1746.45</v>
      </c>
      <c r="V22" s="178"/>
      <c r="W22" s="165"/>
    </row>
    <row r="23" spans="1:23" s="190" customFormat="1" ht="54.95" customHeight="1" x14ac:dyDescent="0.25">
      <c r="A23" s="182"/>
      <c r="B23" s="183"/>
      <c r="C23" s="263"/>
      <c r="D23" s="263"/>
      <c r="E23" s="263"/>
      <c r="F23" s="263"/>
      <c r="G23" s="184"/>
      <c r="H23" s="184"/>
      <c r="I23" s="195"/>
      <c r="J23" s="186" t="s">
        <v>467</v>
      </c>
      <c r="K23" s="186" t="s">
        <v>468</v>
      </c>
      <c r="L23" s="273" t="s">
        <v>469</v>
      </c>
      <c r="M23" s="273"/>
      <c r="N23" s="187" t="s">
        <v>408</v>
      </c>
      <c r="O23" s="187" t="s">
        <v>409</v>
      </c>
      <c r="P23" s="164" t="s">
        <v>477</v>
      </c>
      <c r="Q23" s="188"/>
      <c r="R23" s="196"/>
      <c r="S23" s="196"/>
      <c r="T23" s="196"/>
      <c r="U23" s="196"/>
      <c r="V23" s="183"/>
      <c r="W23" s="182"/>
    </row>
    <row r="24" spans="1:23" ht="18" customHeight="1" x14ac:dyDescent="0.25">
      <c r="A24" s="165"/>
      <c r="B24" s="168"/>
      <c r="C24" s="274" t="s">
        <v>479</v>
      </c>
      <c r="D24" s="274"/>
      <c r="E24" s="274"/>
      <c r="F24" s="274"/>
      <c r="G24" s="274"/>
      <c r="H24" s="274"/>
      <c r="I24" s="274"/>
      <c r="J24" s="191"/>
      <c r="K24" s="191"/>
      <c r="L24" s="275">
        <v>220</v>
      </c>
      <c r="M24" s="275"/>
      <c r="N24" s="192">
        <f t="shared" ref="N24:N64" si="2">(J24/100)*L24</f>
        <v>0</v>
      </c>
      <c r="O24" s="197">
        <f t="shared" ref="O24:O64" si="3">(L24/100)*K24</f>
        <v>0</v>
      </c>
      <c r="P24" s="279"/>
      <c r="Q24" s="279"/>
      <c r="R24" s="279"/>
      <c r="S24" s="279"/>
      <c r="T24" s="279"/>
      <c r="U24" s="279"/>
      <c r="V24" s="168"/>
      <c r="W24" s="165"/>
    </row>
    <row r="25" spans="1:23" ht="18" customHeight="1" x14ac:dyDescent="0.25">
      <c r="A25" s="165"/>
      <c r="B25" s="168"/>
      <c r="C25" s="274" t="s">
        <v>480</v>
      </c>
      <c r="D25" s="274"/>
      <c r="E25" s="274"/>
      <c r="F25" s="274"/>
      <c r="G25" s="274"/>
      <c r="H25" s="274"/>
      <c r="I25" s="274"/>
      <c r="J25" s="191"/>
      <c r="K25" s="191"/>
      <c r="L25" s="275">
        <v>106</v>
      </c>
      <c r="M25" s="275"/>
      <c r="N25" s="192">
        <f t="shared" si="2"/>
        <v>0</v>
      </c>
      <c r="O25" s="197">
        <f t="shared" si="3"/>
        <v>0</v>
      </c>
      <c r="P25" s="279"/>
      <c r="Q25" s="279"/>
      <c r="R25" s="279"/>
      <c r="S25" s="279"/>
      <c r="T25" s="279"/>
      <c r="U25" s="279"/>
      <c r="V25" s="168"/>
      <c r="W25" s="165"/>
    </row>
    <row r="26" spans="1:23" ht="18" customHeight="1" x14ac:dyDescent="0.25">
      <c r="A26" s="165"/>
      <c r="B26" s="168"/>
      <c r="C26" s="274" t="s">
        <v>481</v>
      </c>
      <c r="D26" s="274"/>
      <c r="E26" s="274"/>
      <c r="F26" s="274"/>
      <c r="G26" s="274"/>
      <c r="H26" s="274"/>
      <c r="I26" s="274"/>
      <c r="J26" s="191">
        <v>150</v>
      </c>
      <c r="K26" s="191"/>
      <c r="L26" s="275">
        <v>22</v>
      </c>
      <c r="M26" s="275"/>
      <c r="N26" s="192">
        <f t="shared" si="2"/>
        <v>33</v>
      </c>
      <c r="O26" s="197">
        <f t="shared" si="3"/>
        <v>0</v>
      </c>
      <c r="P26" s="279" t="s">
        <v>0</v>
      </c>
      <c r="Q26" s="279"/>
      <c r="R26" s="279"/>
      <c r="S26" s="279"/>
      <c r="T26" s="279"/>
      <c r="U26" s="279"/>
      <c r="V26" s="168"/>
      <c r="W26" s="165"/>
    </row>
    <row r="27" spans="1:23" ht="18" customHeight="1" x14ac:dyDescent="0.25">
      <c r="A27" s="165"/>
      <c r="B27" s="168"/>
      <c r="C27" s="274" t="s">
        <v>482</v>
      </c>
      <c r="D27" s="274"/>
      <c r="E27" s="274"/>
      <c r="F27" s="274"/>
      <c r="G27" s="274"/>
      <c r="H27" s="274"/>
      <c r="I27" s="274"/>
      <c r="J27" s="191"/>
      <c r="K27" s="191"/>
      <c r="L27" s="275">
        <v>22</v>
      </c>
      <c r="M27" s="275"/>
      <c r="N27" s="192">
        <f t="shared" si="2"/>
        <v>0</v>
      </c>
      <c r="O27" s="197">
        <f t="shared" si="3"/>
        <v>0</v>
      </c>
      <c r="P27" s="279"/>
      <c r="Q27" s="279"/>
      <c r="R27" s="279"/>
      <c r="S27" s="279"/>
      <c r="T27" s="279"/>
      <c r="U27" s="279"/>
      <c r="V27" s="168"/>
      <c r="W27" s="165"/>
    </row>
    <row r="28" spans="1:23" ht="18" customHeight="1" x14ac:dyDescent="0.25">
      <c r="A28" s="165"/>
      <c r="B28" s="168"/>
      <c r="C28" s="274" t="s">
        <v>483</v>
      </c>
      <c r="D28" s="274"/>
      <c r="E28" s="274"/>
      <c r="F28" s="274"/>
      <c r="G28" s="274"/>
      <c r="H28" s="274"/>
      <c r="I28" s="274"/>
      <c r="J28" s="191"/>
      <c r="K28" s="191"/>
      <c r="L28" s="275">
        <v>51</v>
      </c>
      <c r="M28" s="275"/>
      <c r="N28" s="192">
        <f t="shared" si="2"/>
        <v>0</v>
      </c>
      <c r="O28" s="197">
        <f t="shared" si="3"/>
        <v>0</v>
      </c>
      <c r="P28" s="279"/>
      <c r="Q28" s="279"/>
      <c r="R28" s="279"/>
      <c r="S28" s="279"/>
      <c r="T28" s="279"/>
      <c r="U28" s="279"/>
      <c r="V28" s="168"/>
      <c r="W28" s="165"/>
    </row>
    <row r="29" spans="1:23" ht="18" customHeight="1" x14ac:dyDescent="0.25">
      <c r="A29" s="165"/>
      <c r="B29" s="168"/>
      <c r="C29" s="274" t="s">
        <v>476</v>
      </c>
      <c r="D29" s="274"/>
      <c r="E29" s="274"/>
      <c r="F29" s="274"/>
      <c r="G29" s="274"/>
      <c r="H29" s="274"/>
      <c r="I29" s="274"/>
      <c r="J29" s="191"/>
      <c r="K29" s="191"/>
      <c r="L29" s="275">
        <v>79</v>
      </c>
      <c r="M29" s="275"/>
      <c r="N29" s="192">
        <f t="shared" si="2"/>
        <v>0</v>
      </c>
      <c r="O29" s="197">
        <f t="shared" si="3"/>
        <v>0</v>
      </c>
      <c r="P29" s="279"/>
      <c r="Q29" s="279"/>
      <c r="R29" s="279"/>
      <c r="S29" s="279"/>
      <c r="T29" s="279"/>
      <c r="U29" s="279"/>
      <c r="V29" s="168"/>
      <c r="W29" s="165"/>
    </row>
    <row r="30" spans="1:23" ht="18" customHeight="1" x14ac:dyDescent="0.25">
      <c r="A30" s="165"/>
      <c r="B30" s="168"/>
      <c r="C30" s="274" t="s">
        <v>484</v>
      </c>
      <c r="D30" s="274"/>
      <c r="E30" s="274"/>
      <c r="F30" s="274"/>
      <c r="G30" s="274"/>
      <c r="H30" s="274"/>
      <c r="I30" s="274"/>
      <c r="J30" s="191"/>
      <c r="K30" s="191"/>
      <c r="L30" s="275">
        <v>125</v>
      </c>
      <c r="M30" s="275"/>
      <c r="N30" s="192">
        <f t="shared" si="2"/>
        <v>0</v>
      </c>
      <c r="O30" s="197">
        <f t="shared" si="3"/>
        <v>0</v>
      </c>
      <c r="P30" s="279"/>
      <c r="Q30" s="279"/>
      <c r="R30" s="279"/>
      <c r="S30" s="279"/>
      <c r="T30" s="279"/>
      <c r="U30" s="279"/>
      <c r="V30" s="168"/>
      <c r="W30" s="165"/>
    </row>
    <row r="31" spans="1:23" ht="18" customHeight="1" x14ac:dyDescent="0.25">
      <c r="A31" s="165"/>
      <c r="B31" s="168"/>
      <c r="C31" s="274" t="s">
        <v>485</v>
      </c>
      <c r="D31" s="274"/>
      <c r="E31" s="274"/>
      <c r="F31" s="274"/>
      <c r="G31" s="274"/>
      <c r="H31" s="274"/>
      <c r="I31" s="274"/>
      <c r="J31" s="191"/>
      <c r="K31" s="191"/>
      <c r="L31" s="275">
        <v>33</v>
      </c>
      <c r="M31" s="275"/>
      <c r="N31" s="192">
        <f t="shared" si="2"/>
        <v>0</v>
      </c>
      <c r="O31" s="197">
        <f t="shared" si="3"/>
        <v>0</v>
      </c>
      <c r="P31" s="279"/>
      <c r="Q31" s="279"/>
      <c r="R31" s="279"/>
      <c r="S31" s="279"/>
      <c r="T31" s="279"/>
      <c r="U31" s="279"/>
      <c r="V31" s="168"/>
      <c r="W31" s="165"/>
    </row>
    <row r="32" spans="1:23" ht="18" customHeight="1" x14ac:dyDescent="0.25">
      <c r="A32" s="165"/>
      <c r="B32" s="168"/>
      <c r="C32" s="274" t="s">
        <v>486</v>
      </c>
      <c r="D32" s="274"/>
      <c r="E32" s="274"/>
      <c r="F32" s="274"/>
      <c r="G32" s="274"/>
      <c r="H32" s="274"/>
      <c r="I32" s="274"/>
      <c r="J32" s="191"/>
      <c r="K32" s="191"/>
      <c r="L32" s="275">
        <v>174</v>
      </c>
      <c r="M32" s="275"/>
      <c r="N32" s="192">
        <f t="shared" si="2"/>
        <v>0</v>
      </c>
      <c r="O32" s="197">
        <f t="shared" si="3"/>
        <v>0</v>
      </c>
      <c r="P32" s="279"/>
      <c r="Q32" s="279"/>
      <c r="R32" s="279"/>
      <c r="S32" s="279"/>
      <c r="T32" s="279"/>
      <c r="U32" s="279"/>
      <c r="V32" s="168"/>
      <c r="W32" s="165"/>
    </row>
    <row r="33" spans="1:23" ht="18" customHeight="1" x14ac:dyDescent="0.25">
      <c r="A33" s="165"/>
      <c r="B33" s="168"/>
      <c r="C33" s="274" t="s">
        <v>410</v>
      </c>
      <c r="D33" s="274"/>
      <c r="E33" s="274"/>
      <c r="F33" s="274"/>
      <c r="G33" s="274"/>
      <c r="H33" s="274"/>
      <c r="I33" s="274"/>
      <c r="J33" s="191"/>
      <c r="K33" s="191"/>
      <c r="L33" s="275">
        <v>94</v>
      </c>
      <c r="M33" s="275"/>
      <c r="N33" s="192">
        <f t="shared" si="2"/>
        <v>0</v>
      </c>
      <c r="O33" s="197">
        <f t="shared" si="3"/>
        <v>0</v>
      </c>
      <c r="P33" s="279"/>
      <c r="Q33" s="279"/>
      <c r="R33" s="279"/>
      <c r="S33" s="279"/>
      <c r="T33" s="279"/>
      <c r="U33" s="279"/>
      <c r="V33" s="168"/>
      <c r="W33" s="165"/>
    </row>
    <row r="34" spans="1:23" ht="18" customHeight="1" x14ac:dyDescent="0.25">
      <c r="A34" s="165"/>
      <c r="B34" s="168"/>
      <c r="C34" s="274" t="s">
        <v>487</v>
      </c>
      <c r="D34" s="274"/>
      <c r="E34" s="274"/>
      <c r="F34" s="274"/>
      <c r="G34" s="274"/>
      <c r="H34" s="274"/>
      <c r="I34" s="274"/>
      <c r="J34" s="191"/>
      <c r="K34" s="191"/>
      <c r="L34" s="275">
        <v>402</v>
      </c>
      <c r="M34" s="275"/>
      <c r="N34" s="192">
        <f t="shared" si="2"/>
        <v>0</v>
      </c>
      <c r="O34" s="197">
        <f t="shared" si="3"/>
        <v>0</v>
      </c>
      <c r="P34" s="279"/>
      <c r="Q34" s="279"/>
      <c r="R34" s="279"/>
      <c r="S34" s="279"/>
      <c r="T34" s="279"/>
      <c r="U34" s="279"/>
      <c r="V34" s="168"/>
      <c r="W34" s="165"/>
    </row>
    <row r="35" spans="1:23" ht="18" customHeight="1" x14ac:dyDescent="0.25">
      <c r="A35" s="165"/>
      <c r="B35" s="168"/>
      <c r="C35" s="274" t="s">
        <v>488</v>
      </c>
      <c r="D35" s="274"/>
      <c r="E35" s="274"/>
      <c r="F35" s="274"/>
      <c r="G35" s="274"/>
      <c r="H35" s="274"/>
      <c r="I35" s="274"/>
      <c r="J35" s="191"/>
      <c r="K35" s="191"/>
      <c r="L35" s="275">
        <v>377</v>
      </c>
      <c r="M35" s="275"/>
      <c r="N35" s="192">
        <f t="shared" si="2"/>
        <v>0</v>
      </c>
      <c r="O35" s="197">
        <f t="shared" si="3"/>
        <v>0</v>
      </c>
      <c r="P35" s="279"/>
      <c r="Q35" s="279"/>
      <c r="R35" s="279"/>
      <c r="S35" s="279"/>
      <c r="T35" s="279"/>
      <c r="U35" s="279"/>
      <c r="V35" s="168"/>
      <c r="W35" s="165"/>
    </row>
    <row r="36" spans="1:23" ht="18" customHeight="1" x14ac:dyDescent="0.25">
      <c r="A36" s="165"/>
      <c r="B36" s="168"/>
      <c r="C36" s="274" t="s">
        <v>475</v>
      </c>
      <c r="D36" s="274"/>
      <c r="E36" s="274"/>
      <c r="F36" s="274"/>
      <c r="G36" s="274"/>
      <c r="H36" s="274"/>
      <c r="I36" s="274"/>
      <c r="J36" s="191"/>
      <c r="K36" s="191"/>
      <c r="L36" s="275">
        <v>20</v>
      </c>
      <c r="M36" s="275"/>
      <c r="N36" s="192">
        <f t="shared" si="2"/>
        <v>0</v>
      </c>
      <c r="O36" s="197">
        <f t="shared" si="3"/>
        <v>0</v>
      </c>
      <c r="P36" s="279"/>
      <c r="Q36" s="279"/>
      <c r="R36" s="279"/>
      <c r="S36" s="279"/>
      <c r="T36" s="279"/>
      <c r="U36" s="279"/>
      <c r="V36" s="168"/>
      <c r="W36" s="165"/>
    </row>
    <row r="37" spans="1:23" ht="18" customHeight="1" x14ac:dyDescent="0.25">
      <c r="A37" s="165"/>
      <c r="B37" s="168"/>
      <c r="C37" s="274" t="s">
        <v>474</v>
      </c>
      <c r="D37" s="274"/>
      <c r="E37" s="274"/>
      <c r="F37" s="274"/>
      <c r="G37" s="274"/>
      <c r="H37" s="274"/>
      <c r="I37" s="274"/>
      <c r="J37" s="191"/>
      <c r="K37" s="191"/>
      <c r="L37" s="275">
        <v>100</v>
      </c>
      <c r="M37" s="275"/>
      <c r="N37" s="192">
        <f t="shared" si="2"/>
        <v>0</v>
      </c>
      <c r="O37" s="197">
        <f t="shared" si="3"/>
        <v>0</v>
      </c>
      <c r="P37" s="279"/>
      <c r="Q37" s="279"/>
      <c r="R37" s="279"/>
      <c r="S37" s="279"/>
      <c r="T37" s="279"/>
      <c r="U37" s="279"/>
      <c r="V37" s="168"/>
      <c r="W37" s="165"/>
    </row>
    <row r="38" spans="1:23" ht="18" customHeight="1" x14ac:dyDescent="0.25">
      <c r="A38" s="165"/>
      <c r="B38" s="168"/>
      <c r="C38" s="274" t="s">
        <v>489</v>
      </c>
      <c r="D38" s="274"/>
      <c r="E38" s="274"/>
      <c r="F38" s="274"/>
      <c r="G38" s="274"/>
      <c r="H38" s="274"/>
      <c r="I38" s="274"/>
      <c r="J38" s="191"/>
      <c r="K38" s="191"/>
      <c r="L38" s="275">
        <v>80</v>
      </c>
      <c r="M38" s="275"/>
      <c r="N38" s="192">
        <f t="shared" si="2"/>
        <v>0</v>
      </c>
      <c r="O38" s="197">
        <f t="shared" si="3"/>
        <v>0</v>
      </c>
      <c r="P38" s="279"/>
      <c r="Q38" s="279"/>
      <c r="R38" s="279"/>
      <c r="S38" s="279"/>
      <c r="T38" s="279"/>
      <c r="U38" s="279"/>
      <c r="V38" s="168"/>
      <c r="W38" s="165"/>
    </row>
    <row r="39" spans="1:23" ht="18" customHeight="1" x14ac:dyDescent="0.25">
      <c r="A39" s="165"/>
      <c r="B39" s="168"/>
      <c r="C39" s="274" t="s">
        <v>416</v>
      </c>
      <c r="D39" s="274"/>
      <c r="E39" s="274"/>
      <c r="F39" s="274"/>
      <c r="G39" s="274"/>
      <c r="H39" s="274"/>
      <c r="I39" s="274"/>
      <c r="J39" s="191">
        <v>80</v>
      </c>
      <c r="K39" s="191"/>
      <c r="L39" s="275">
        <v>16</v>
      </c>
      <c r="M39" s="275"/>
      <c r="N39" s="192">
        <f t="shared" si="2"/>
        <v>12.8</v>
      </c>
      <c r="O39" s="197">
        <f t="shared" si="3"/>
        <v>0</v>
      </c>
      <c r="P39" s="279"/>
      <c r="Q39" s="279"/>
      <c r="R39" s="279"/>
      <c r="S39" s="279"/>
      <c r="T39" s="279"/>
      <c r="U39" s="279"/>
      <c r="V39" s="168"/>
      <c r="W39" s="165"/>
    </row>
    <row r="40" spans="1:23" ht="18" customHeight="1" x14ac:dyDescent="0.25">
      <c r="A40" s="165"/>
      <c r="B40" s="168"/>
      <c r="C40" s="274" t="s">
        <v>490</v>
      </c>
      <c r="D40" s="274"/>
      <c r="E40" s="274"/>
      <c r="F40" s="274"/>
      <c r="G40" s="274"/>
      <c r="H40" s="274"/>
      <c r="I40" s="274"/>
      <c r="J40" s="191"/>
      <c r="K40" s="191"/>
      <c r="L40" s="275">
        <v>91</v>
      </c>
      <c r="M40" s="275"/>
      <c r="N40" s="192">
        <f t="shared" si="2"/>
        <v>0</v>
      </c>
      <c r="O40" s="197">
        <f t="shared" si="3"/>
        <v>0</v>
      </c>
      <c r="P40" s="279"/>
      <c r="Q40" s="279"/>
      <c r="R40" s="279"/>
      <c r="S40" s="279"/>
      <c r="T40" s="279"/>
      <c r="U40" s="279"/>
      <c r="V40" s="168"/>
      <c r="W40" s="165"/>
    </row>
    <row r="41" spans="1:23" ht="18" customHeight="1" x14ac:dyDescent="0.25">
      <c r="A41" s="165"/>
      <c r="B41" s="168"/>
      <c r="C41" s="274"/>
      <c r="D41" s="274"/>
      <c r="E41" s="274"/>
      <c r="F41" s="274"/>
      <c r="G41" s="274"/>
      <c r="H41" s="274"/>
      <c r="I41" s="274"/>
      <c r="J41" s="191"/>
      <c r="K41" s="191"/>
      <c r="L41" s="275"/>
      <c r="M41" s="275"/>
      <c r="N41" s="192">
        <f t="shared" si="2"/>
        <v>0</v>
      </c>
      <c r="O41" s="197">
        <f t="shared" si="3"/>
        <v>0</v>
      </c>
      <c r="P41" s="279"/>
      <c r="Q41" s="279"/>
      <c r="R41" s="279"/>
      <c r="S41" s="279"/>
      <c r="T41" s="279"/>
      <c r="U41" s="279"/>
      <c r="V41" s="168"/>
      <c r="W41" s="165"/>
    </row>
    <row r="42" spans="1:23" ht="18" customHeight="1" x14ac:dyDescent="0.25">
      <c r="A42" s="165"/>
      <c r="B42" s="168"/>
      <c r="C42" s="274" t="s">
        <v>472</v>
      </c>
      <c r="D42" s="274"/>
      <c r="E42" s="274"/>
      <c r="F42" s="274"/>
      <c r="G42" s="274"/>
      <c r="H42" s="274"/>
      <c r="I42" s="274"/>
      <c r="J42" s="191"/>
      <c r="K42" s="191"/>
      <c r="L42" s="275">
        <v>87</v>
      </c>
      <c r="M42" s="275"/>
      <c r="N42" s="192">
        <f t="shared" si="2"/>
        <v>0</v>
      </c>
      <c r="O42" s="197">
        <f t="shared" si="3"/>
        <v>0</v>
      </c>
      <c r="P42" s="279"/>
      <c r="Q42" s="279"/>
      <c r="R42" s="279"/>
      <c r="S42" s="279"/>
      <c r="T42" s="279"/>
      <c r="U42" s="279"/>
      <c r="V42" s="168"/>
      <c r="W42" s="165"/>
    </row>
    <row r="43" spans="1:23" ht="18" customHeight="1" x14ac:dyDescent="0.25">
      <c r="A43" s="165"/>
      <c r="B43" s="168"/>
      <c r="C43" s="274" t="s">
        <v>492</v>
      </c>
      <c r="D43" s="274"/>
      <c r="E43" s="274"/>
      <c r="F43" s="274"/>
      <c r="G43" s="274"/>
      <c r="H43" s="274"/>
      <c r="I43" s="274"/>
      <c r="J43" s="191"/>
      <c r="K43" s="191"/>
      <c r="L43" s="275">
        <v>25</v>
      </c>
      <c r="M43" s="275"/>
      <c r="N43" s="192">
        <f t="shared" si="2"/>
        <v>0</v>
      </c>
      <c r="O43" s="197">
        <f t="shared" si="3"/>
        <v>0</v>
      </c>
      <c r="P43" s="279"/>
      <c r="Q43" s="279"/>
      <c r="R43" s="279"/>
      <c r="S43" s="279"/>
      <c r="T43" s="279"/>
      <c r="U43" s="279"/>
      <c r="V43" s="168"/>
      <c r="W43" s="165"/>
    </row>
    <row r="44" spans="1:23" ht="18" customHeight="1" x14ac:dyDescent="0.25">
      <c r="A44" s="165"/>
      <c r="B44" s="168"/>
      <c r="C44" s="274" t="s">
        <v>493</v>
      </c>
      <c r="D44" s="274"/>
      <c r="E44" s="274"/>
      <c r="F44" s="274"/>
      <c r="G44" s="274"/>
      <c r="H44" s="274"/>
      <c r="I44" s="274"/>
      <c r="J44" s="191"/>
      <c r="K44" s="191"/>
      <c r="L44" s="275">
        <v>155</v>
      </c>
      <c r="M44" s="275"/>
      <c r="N44" s="192">
        <f t="shared" si="2"/>
        <v>0</v>
      </c>
      <c r="O44" s="197">
        <f t="shared" si="3"/>
        <v>0</v>
      </c>
      <c r="P44" s="279"/>
      <c r="Q44" s="279"/>
      <c r="R44" s="279"/>
      <c r="S44" s="279"/>
      <c r="T44" s="279"/>
      <c r="U44" s="279"/>
      <c r="V44" s="168"/>
      <c r="W44" s="165"/>
    </row>
    <row r="45" spans="1:23" ht="18" customHeight="1" x14ac:dyDescent="0.25">
      <c r="A45" s="165"/>
      <c r="B45" s="168"/>
      <c r="C45" s="274" t="s">
        <v>494</v>
      </c>
      <c r="D45" s="274"/>
      <c r="E45" s="274"/>
      <c r="F45" s="274"/>
      <c r="G45" s="274"/>
      <c r="H45" s="274"/>
      <c r="I45" s="274"/>
      <c r="J45" s="191"/>
      <c r="K45" s="191"/>
      <c r="L45" s="275">
        <v>127</v>
      </c>
      <c r="M45" s="275"/>
      <c r="N45" s="192">
        <f t="shared" si="2"/>
        <v>0</v>
      </c>
      <c r="O45" s="197">
        <f t="shared" si="3"/>
        <v>0</v>
      </c>
      <c r="P45" s="279"/>
      <c r="Q45" s="279"/>
      <c r="R45" s="279"/>
      <c r="S45" s="279"/>
      <c r="T45" s="279"/>
      <c r="U45" s="279"/>
      <c r="V45" s="168"/>
      <c r="W45" s="165"/>
    </row>
    <row r="46" spans="1:23" ht="18" customHeight="1" x14ac:dyDescent="0.25">
      <c r="A46" s="165"/>
      <c r="B46" s="168"/>
      <c r="C46" s="274" t="s">
        <v>495</v>
      </c>
      <c r="D46" s="274"/>
      <c r="E46" s="274"/>
      <c r="F46" s="274"/>
      <c r="G46" s="274"/>
      <c r="H46" s="274"/>
      <c r="I46" s="274"/>
      <c r="J46" s="191"/>
      <c r="K46" s="191"/>
      <c r="L46" s="275">
        <v>32</v>
      </c>
      <c r="M46" s="275"/>
      <c r="N46" s="192">
        <f t="shared" si="2"/>
        <v>0</v>
      </c>
      <c r="O46" s="197">
        <f t="shared" si="3"/>
        <v>0</v>
      </c>
      <c r="P46" s="279"/>
      <c r="Q46" s="279"/>
      <c r="R46" s="279"/>
      <c r="S46" s="279"/>
      <c r="T46" s="279"/>
      <c r="U46" s="279"/>
      <c r="V46" s="168"/>
      <c r="W46" s="165"/>
    </row>
    <row r="47" spans="1:23" ht="18" customHeight="1" x14ac:dyDescent="0.25">
      <c r="A47" s="165"/>
      <c r="B47" s="168"/>
      <c r="C47" s="274" t="s">
        <v>496</v>
      </c>
      <c r="D47" s="274"/>
      <c r="E47" s="274"/>
      <c r="F47" s="274"/>
      <c r="G47" s="274"/>
      <c r="H47" s="274"/>
      <c r="I47" s="274"/>
      <c r="J47" s="191"/>
      <c r="K47" s="191"/>
      <c r="L47" s="275">
        <v>40</v>
      </c>
      <c r="M47" s="275"/>
      <c r="N47" s="192">
        <f t="shared" si="2"/>
        <v>0</v>
      </c>
      <c r="O47" s="197">
        <f t="shared" si="3"/>
        <v>0</v>
      </c>
      <c r="P47" s="279"/>
      <c r="Q47" s="279"/>
      <c r="R47" s="279"/>
      <c r="S47" s="279"/>
      <c r="T47" s="279"/>
      <c r="U47" s="279"/>
      <c r="V47" s="168"/>
      <c r="W47" s="165"/>
    </row>
    <row r="48" spans="1:23" ht="18" customHeight="1" x14ac:dyDescent="0.25">
      <c r="A48" s="165"/>
      <c r="B48" s="168"/>
      <c r="C48" s="274" t="s">
        <v>497</v>
      </c>
      <c r="D48" s="274"/>
      <c r="E48" s="274"/>
      <c r="F48" s="274"/>
      <c r="G48" s="274"/>
      <c r="H48" s="274"/>
      <c r="I48" s="274"/>
      <c r="J48" s="191"/>
      <c r="K48" s="191"/>
      <c r="L48" s="275">
        <v>39</v>
      </c>
      <c r="M48" s="275"/>
      <c r="N48" s="192">
        <f t="shared" si="2"/>
        <v>0</v>
      </c>
      <c r="O48" s="197">
        <f t="shared" si="3"/>
        <v>0</v>
      </c>
      <c r="P48" s="279"/>
      <c r="Q48" s="279"/>
      <c r="R48" s="279"/>
      <c r="S48" s="279"/>
      <c r="T48" s="279"/>
      <c r="U48" s="279"/>
      <c r="V48" s="168"/>
      <c r="W48" s="165"/>
    </row>
    <row r="49" spans="1:27" ht="18" customHeight="1" x14ac:dyDescent="0.25">
      <c r="A49" s="165"/>
      <c r="B49" s="168"/>
      <c r="C49" s="274" t="s">
        <v>498</v>
      </c>
      <c r="D49" s="274"/>
      <c r="E49" s="274"/>
      <c r="F49" s="274"/>
      <c r="G49" s="274"/>
      <c r="H49" s="274"/>
      <c r="I49" s="274"/>
      <c r="J49" s="191"/>
      <c r="K49" s="191"/>
      <c r="L49" s="275">
        <v>92</v>
      </c>
      <c r="M49" s="275"/>
      <c r="N49" s="192">
        <f t="shared" si="2"/>
        <v>0</v>
      </c>
      <c r="O49" s="197">
        <f t="shared" si="3"/>
        <v>0</v>
      </c>
      <c r="P49" s="279"/>
      <c r="Q49" s="279"/>
      <c r="R49" s="279"/>
      <c r="S49" s="279"/>
      <c r="T49" s="279"/>
      <c r="U49" s="279"/>
      <c r="V49" s="168"/>
      <c r="W49" s="165"/>
    </row>
    <row r="50" spans="1:27" ht="18" customHeight="1" x14ac:dyDescent="0.25">
      <c r="A50" s="165"/>
      <c r="B50" s="168"/>
      <c r="C50" s="274" t="s">
        <v>499</v>
      </c>
      <c r="D50" s="274"/>
      <c r="E50" s="274"/>
      <c r="F50" s="274"/>
      <c r="G50" s="274"/>
      <c r="H50" s="274"/>
      <c r="I50" s="274"/>
      <c r="J50" s="191"/>
      <c r="K50" s="191"/>
      <c r="L50" s="275">
        <v>125</v>
      </c>
      <c r="M50" s="275"/>
      <c r="N50" s="192">
        <f t="shared" si="2"/>
        <v>0</v>
      </c>
      <c r="O50" s="197">
        <f t="shared" si="3"/>
        <v>0</v>
      </c>
      <c r="P50" s="279"/>
      <c r="Q50" s="279"/>
      <c r="R50" s="279"/>
      <c r="S50" s="279"/>
      <c r="T50" s="279"/>
      <c r="U50" s="279"/>
      <c r="V50" s="168"/>
      <c r="W50" s="165"/>
    </row>
    <row r="51" spans="1:27" ht="18" customHeight="1" x14ac:dyDescent="0.25">
      <c r="A51" s="165"/>
      <c r="B51" s="168"/>
      <c r="C51" s="274" t="s">
        <v>500</v>
      </c>
      <c r="D51" s="274"/>
      <c r="E51" s="274"/>
      <c r="F51" s="274"/>
      <c r="G51" s="274"/>
      <c r="H51" s="274"/>
      <c r="I51" s="274"/>
      <c r="J51" s="191"/>
      <c r="K51" s="191">
        <v>225</v>
      </c>
      <c r="L51" s="275">
        <v>81</v>
      </c>
      <c r="M51" s="275"/>
      <c r="N51" s="192">
        <f t="shared" si="2"/>
        <v>0</v>
      </c>
      <c r="O51" s="197">
        <f t="shared" si="3"/>
        <v>182.25</v>
      </c>
      <c r="P51" s="279"/>
      <c r="Q51" s="279"/>
      <c r="R51" s="279"/>
      <c r="S51" s="279"/>
      <c r="T51" s="279"/>
      <c r="U51" s="279"/>
      <c r="V51" s="168"/>
      <c r="W51" s="165"/>
    </row>
    <row r="52" spans="1:27" ht="18" customHeight="1" x14ac:dyDescent="0.25">
      <c r="A52" s="165"/>
      <c r="B52" s="168"/>
      <c r="C52" s="274" t="s">
        <v>473</v>
      </c>
      <c r="D52" s="274"/>
      <c r="E52" s="274"/>
      <c r="F52" s="274"/>
      <c r="G52" s="274"/>
      <c r="H52" s="274"/>
      <c r="I52" s="274"/>
      <c r="J52" s="191"/>
      <c r="K52" s="191"/>
      <c r="L52" s="275">
        <v>126</v>
      </c>
      <c r="M52" s="275"/>
      <c r="N52" s="192">
        <f t="shared" si="2"/>
        <v>0</v>
      </c>
      <c r="O52" s="197">
        <f t="shared" si="3"/>
        <v>0</v>
      </c>
      <c r="P52" s="279"/>
      <c r="Q52" s="279"/>
      <c r="R52" s="279"/>
      <c r="S52" s="279"/>
      <c r="T52" s="279"/>
      <c r="U52" s="279"/>
      <c r="V52" s="168"/>
      <c r="W52" s="165"/>
      <c r="AA52" s="166" t="s">
        <v>0</v>
      </c>
    </row>
    <row r="53" spans="1:27" ht="18" customHeight="1" x14ac:dyDescent="0.25">
      <c r="A53" s="165"/>
      <c r="B53" s="168"/>
      <c r="C53" s="274" t="s">
        <v>501</v>
      </c>
      <c r="D53" s="274"/>
      <c r="E53" s="274"/>
      <c r="F53" s="274"/>
      <c r="G53" s="274"/>
      <c r="H53" s="274"/>
      <c r="I53" s="274"/>
      <c r="J53" s="191"/>
      <c r="K53" s="191"/>
      <c r="L53" s="275">
        <v>92</v>
      </c>
      <c r="M53" s="275"/>
      <c r="N53" s="192">
        <f t="shared" si="2"/>
        <v>0</v>
      </c>
      <c r="O53" s="197">
        <f t="shared" si="3"/>
        <v>0</v>
      </c>
      <c r="P53" s="279"/>
      <c r="Q53" s="279"/>
      <c r="R53" s="279"/>
      <c r="S53" s="279"/>
      <c r="T53" s="279"/>
      <c r="U53" s="279"/>
      <c r="V53" s="168"/>
      <c r="W53" s="165"/>
    </row>
    <row r="54" spans="1:27" ht="18" customHeight="1" x14ac:dyDescent="0.25">
      <c r="A54" s="165"/>
      <c r="B54" s="168"/>
      <c r="C54" s="274" t="s">
        <v>502</v>
      </c>
      <c r="D54" s="274"/>
      <c r="E54" s="274"/>
      <c r="F54" s="274"/>
      <c r="G54" s="274"/>
      <c r="H54" s="274"/>
      <c r="I54" s="274"/>
      <c r="J54" s="191"/>
      <c r="K54" s="191"/>
      <c r="L54" s="275">
        <v>41</v>
      </c>
      <c r="M54" s="275"/>
      <c r="N54" s="192">
        <f t="shared" si="2"/>
        <v>0</v>
      </c>
      <c r="O54" s="197">
        <f t="shared" si="3"/>
        <v>0</v>
      </c>
      <c r="P54" s="279"/>
      <c r="Q54" s="279"/>
      <c r="R54" s="279"/>
      <c r="S54" s="279"/>
      <c r="T54" s="279"/>
      <c r="U54" s="279"/>
      <c r="V54" s="168"/>
      <c r="W54" s="165"/>
    </row>
    <row r="55" spans="1:27" ht="18" customHeight="1" x14ac:dyDescent="0.25">
      <c r="A55" s="165"/>
      <c r="B55" s="168"/>
      <c r="C55" s="274" t="s">
        <v>503</v>
      </c>
      <c r="D55" s="274"/>
      <c r="E55" s="274"/>
      <c r="F55" s="274"/>
      <c r="G55" s="274"/>
      <c r="H55" s="274"/>
      <c r="I55" s="274"/>
      <c r="J55" s="191"/>
      <c r="K55" s="191">
        <v>30</v>
      </c>
      <c r="L55" s="275">
        <v>113</v>
      </c>
      <c r="M55" s="275"/>
      <c r="N55" s="192">
        <f t="shared" si="2"/>
        <v>0</v>
      </c>
      <c r="O55" s="197">
        <f t="shared" si="3"/>
        <v>33.9</v>
      </c>
      <c r="P55" s="279"/>
      <c r="Q55" s="279"/>
      <c r="R55" s="279"/>
      <c r="S55" s="279"/>
      <c r="T55" s="279"/>
      <c r="U55" s="279"/>
      <c r="V55" s="168"/>
      <c r="W55" s="165"/>
    </row>
    <row r="56" spans="1:27" ht="18" customHeight="1" x14ac:dyDescent="0.25">
      <c r="A56" s="165"/>
      <c r="B56" s="168"/>
      <c r="C56" s="274" t="s">
        <v>478</v>
      </c>
      <c r="D56" s="274"/>
      <c r="E56" s="274"/>
      <c r="F56" s="274"/>
      <c r="G56" s="274"/>
      <c r="H56" s="274"/>
      <c r="I56" s="274"/>
      <c r="J56" s="191">
        <v>100</v>
      </c>
      <c r="K56" s="191"/>
      <c r="L56" s="275">
        <v>47</v>
      </c>
      <c r="M56" s="275"/>
      <c r="N56" s="192">
        <f t="shared" si="2"/>
        <v>47</v>
      </c>
      <c r="O56" s="197">
        <f t="shared" si="3"/>
        <v>0</v>
      </c>
      <c r="P56" s="279"/>
      <c r="Q56" s="279"/>
      <c r="R56" s="279"/>
      <c r="S56" s="279"/>
      <c r="T56" s="279"/>
      <c r="U56" s="279"/>
      <c r="V56" s="168"/>
      <c r="W56" s="165"/>
    </row>
    <row r="57" spans="1:27" ht="18" customHeight="1" x14ac:dyDescent="0.25">
      <c r="A57" s="165"/>
      <c r="B57" s="168"/>
      <c r="C57" s="274" t="s">
        <v>504</v>
      </c>
      <c r="D57" s="274"/>
      <c r="E57" s="274"/>
      <c r="F57" s="274"/>
      <c r="G57" s="274"/>
      <c r="H57" s="274"/>
      <c r="I57" s="274"/>
      <c r="J57" s="191"/>
      <c r="K57" s="191">
        <v>15</v>
      </c>
      <c r="L57" s="275">
        <v>484</v>
      </c>
      <c r="M57" s="275"/>
      <c r="N57" s="192">
        <f t="shared" si="2"/>
        <v>0</v>
      </c>
      <c r="O57" s="197">
        <f t="shared" si="3"/>
        <v>72.599999999999994</v>
      </c>
      <c r="P57" s="279"/>
      <c r="Q57" s="279"/>
      <c r="R57" s="279"/>
      <c r="S57" s="279"/>
      <c r="T57" s="279"/>
      <c r="U57" s="279"/>
      <c r="V57" s="168"/>
      <c r="W57" s="165"/>
    </row>
    <row r="58" spans="1:27" ht="18" customHeight="1" x14ac:dyDescent="0.25">
      <c r="A58" s="165"/>
      <c r="B58" s="168"/>
      <c r="C58" s="274"/>
      <c r="D58" s="274"/>
      <c r="E58" s="274"/>
      <c r="F58" s="274"/>
      <c r="G58" s="274"/>
      <c r="H58" s="274"/>
      <c r="I58" s="274"/>
      <c r="J58" s="191"/>
      <c r="K58" s="191"/>
      <c r="L58" s="275"/>
      <c r="M58" s="275"/>
      <c r="N58" s="192">
        <f t="shared" si="2"/>
        <v>0</v>
      </c>
      <c r="O58" s="197">
        <f t="shared" si="3"/>
        <v>0</v>
      </c>
      <c r="P58" s="279"/>
      <c r="Q58" s="279"/>
      <c r="R58" s="279"/>
      <c r="S58" s="279"/>
      <c r="T58" s="279"/>
      <c r="U58" s="279"/>
      <c r="V58" s="168"/>
      <c r="W58" s="165"/>
    </row>
    <row r="59" spans="1:27" ht="18" customHeight="1" x14ac:dyDescent="0.25">
      <c r="A59" s="165"/>
      <c r="B59" s="168"/>
      <c r="C59" s="274"/>
      <c r="D59" s="274"/>
      <c r="E59" s="274"/>
      <c r="F59" s="274"/>
      <c r="G59" s="274"/>
      <c r="H59" s="274"/>
      <c r="I59" s="274"/>
      <c r="J59" s="191"/>
      <c r="K59" s="191"/>
      <c r="L59" s="275"/>
      <c r="M59" s="275"/>
      <c r="N59" s="192">
        <f t="shared" si="2"/>
        <v>0</v>
      </c>
      <c r="O59" s="197">
        <f t="shared" si="3"/>
        <v>0</v>
      </c>
      <c r="P59" s="279"/>
      <c r="Q59" s="279"/>
      <c r="R59" s="279"/>
      <c r="S59" s="279"/>
      <c r="T59" s="279"/>
      <c r="U59" s="279"/>
      <c r="V59" s="168"/>
      <c r="W59" s="165"/>
    </row>
    <row r="60" spans="1:27" ht="18" customHeight="1" x14ac:dyDescent="0.25">
      <c r="A60" s="165"/>
      <c r="B60" s="168"/>
      <c r="C60" s="274" t="s">
        <v>0</v>
      </c>
      <c r="D60" s="274"/>
      <c r="E60" s="274"/>
      <c r="F60" s="274"/>
      <c r="G60" s="274"/>
      <c r="H60" s="274"/>
      <c r="I60" s="274"/>
      <c r="J60" s="191"/>
      <c r="K60" s="191"/>
      <c r="L60" s="275"/>
      <c r="M60" s="275"/>
      <c r="N60" s="192">
        <f t="shared" si="2"/>
        <v>0</v>
      </c>
      <c r="O60" s="197">
        <f t="shared" si="3"/>
        <v>0</v>
      </c>
      <c r="P60" s="279"/>
      <c r="Q60" s="279"/>
      <c r="R60" s="279"/>
      <c r="S60" s="279"/>
      <c r="T60" s="279"/>
      <c r="U60" s="279"/>
      <c r="V60" s="168"/>
      <c r="W60" s="165"/>
    </row>
    <row r="61" spans="1:27" ht="18" customHeight="1" x14ac:dyDescent="0.25">
      <c r="A61" s="165"/>
      <c r="B61" s="168"/>
      <c r="C61" s="274"/>
      <c r="D61" s="274"/>
      <c r="E61" s="274"/>
      <c r="F61" s="274"/>
      <c r="G61" s="274"/>
      <c r="H61" s="274"/>
      <c r="I61" s="274"/>
      <c r="J61" s="191"/>
      <c r="K61" s="191"/>
      <c r="L61" s="275"/>
      <c r="M61" s="275"/>
      <c r="N61" s="192">
        <f t="shared" si="2"/>
        <v>0</v>
      </c>
      <c r="O61" s="197">
        <f t="shared" si="3"/>
        <v>0</v>
      </c>
      <c r="P61" s="279"/>
      <c r="Q61" s="279"/>
      <c r="R61" s="279"/>
      <c r="S61" s="279"/>
      <c r="T61" s="279"/>
      <c r="U61" s="279"/>
      <c r="V61" s="168"/>
      <c r="W61" s="165"/>
    </row>
    <row r="62" spans="1:27" ht="18" customHeight="1" x14ac:dyDescent="0.25">
      <c r="A62" s="165"/>
      <c r="B62" s="168"/>
      <c r="C62" s="274" t="s">
        <v>0</v>
      </c>
      <c r="D62" s="274"/>
      <c r="E62" s="274"/>
      <c r="F62" s="274"/>
      <c r="G62" s="274"/>
      <c r="H62" s="274"/>
      <c r="I62" s="274"/>
      <c r="J62" s="191"/>
      <c r="K62" s="191"/>
      <c r="L62" s="275"/>
      <c r="M62" s="275"/>
      <c r="N62" s="192">
        <f t="shared" si="2"/>
        <v>0</v>
      </c>
      <c r="O62" s="197">
        <f t="shared" si="3"/>
        <v>0</v>
      </c>
      <c r="P62" s="279"/>
      <c r="Q62" s="279"/>
      <c r="R62" s="279"/>
      <c r="S62" s="279"/>
      <c r="T62" s="279"/>
      <c r="U62" s="279"/>
      <c r="V62" s="168"/>
      <c r="W62" s="165"/>
    </row>
    <row r="63" spans="1:27" ht="18" customHeight="1" x14ac:dyDescent="0.25">
      <c r="A63" s="165"/>
      <c r="B63" s="168"/>
      <c r="C63" s="274" t="s">
        <v>0</v>
      </c>
      <c r="D63" s="274"/>
      <c r="E63" s="274"/>
      <c r="F63" s="274"/>
      <c r="G63" s="274"/>
      <c r="H63" s="274"/>
      <c r="I63" s="274"/>
      <c r="J63" s="191"/>
      <c r="K63" s="191"/>
      <c r="L63" s="275"/>
      <c r="M63" s="275"/>
      <c r="N63" s="192">
        <f t="shared" si="2"/>
        <v>0</v>
      </c>
      <c r="O63" s="197">
        <f t="shared" si="3"/>
        <v>0</v>
      </c>
      <c r="P63" s="279"/>
      <c r="Q63" s="279"/>
      <c r="R63" s="279"/>
      <c r="S63" s="279"/>
      <c r="T63" s="279"/>
      <c r="U63" s="279"/>
      <c r="V63" s="168"/>
      <c r="W63" s="165"/>
    </row>
    <row r="64" spans="1:27" ht="18" customHeight="1" x14ac:dyDescent="0.25">
      <c r="A64" s="165"/>
      <c r="B64" s="168"/>
      <c r="C64" s="274"/>
      <c r="D64" s="274"/>
      <c r="E64" s="274"/>
      <c r="F64" s="274"/>
      <c r="G64" s="274"/>
      <c r="H64" s="274"/>
      <c r="I64" s="274"/>
      <c r="J64" s="191"/>
      <c r="K64" s="191"/>
      <c r="L64" s="275"/>
      <c r="M64" s="275"/>
      <c r="N64" s="192">
        <f t="shared" si="2"/>
        <v>0</v>
      </c>
      <c r="O64" s="197">
        <f t="shared" si="3"/>
        <v>0</v>
      </c>
      <c r="P64" s="279"/>
      <c r="Q64" s="279"/>
      <c r="R64" s="279"/>
      <c r="S64" s="279"/>
      <c r="T64" s="279"/>
      <c r="U64" s="279"/>
      <c r="V64" s="168"/>
      <c r="W64" s="165"/>
    </row>
    <row r="65" spans="1:23" ht="18" customHeight="1" x14ac:dyDescent="0.25">
      <c r="A65" s="165"/>
      <c r="B65" s="168"/>
      <c r="C65" s="274" t="s">
        <v>479</v>
      </c>
      <c r="D65" s="274"/>
      <c r="E65" s="274"/>
      <c r="F65" s="274"/>
      <c r="G65" s="274"/>
      <c r="H65" s="274"/>
      <c r="I65" s="274"/>
      <c r="J65" s="191"/>
      <c r="K65" s="191"/>
      <c r="L65" s="275">
        <v>220</v>
      </c>
      <c r="M65" s="275"/>
      <c r="N65" s="192">
        <f t="shared" ref="N65:N105" si="4">(J65/100)*L65</f>
        <v>0</v>
      </c>
      <c r="O65" s="197">
        <f t="shared" ref="O65:O105" si="5">(L65/100)*K65</f>
        <v>0</v>
      </c>
      <c r="P65" s="279"/>
      <c r="Q65" s="279"/>
      <c r="R65" s="279"/>
      <c r="S65" s="279"/>
      <c r="T65" s="279"/>
      <c r="U65" s="279"/>
      <c r="V65" s="168"/>
      <c r="W65" s="165"/>
    </row>
    <row r="66" spans="1:23" ht="18" customHeight="1" x14ac:dyDescent="0.25">
      <c r="A66" s="165"/>
      <c r="B66" s="168"/>
      <c r="C66" s="274" t="s">
        <v>480</v>
      </c>
      <c r="D66" s="274"/>
      <c r="E66" s="274"/>
      <c r="F66" s="274"/>
      <c r="G66" s="274"/>
      <c r="H66" s="274"/>
      <c r="I66" s="274"/>
      <c r="J66" s="191"/>
      <c r="K66" s="191"/>
      <c r="L66" s="275">
        <v>106</v>
      </c>
      <c r="M66" s="275"/>
      <c r="N66" s="192">
        <f t="shared" si="4"/>
        <v>0</v>
      </c>
      <c r="O66" s="197">
        <f t="shared" si="5"/>
        <v>0</v>
      </c>
      <c r="P66" s="279"/>
      <c r="Q66" s="279"/>
      <c r="R66" s="279"/>
      <c r="S66" s="279"/>
      <c r="T66" s="279"/>
      <c r="U66" s="279"/>
      <c r="V66" s="168"/>
      <c r="W66" s="165"/>
    </row>
    <row r="67" spans="1:23" ht="18" customHeight="1" x14ac:dyDescent="0.25">
      <c r="A67" s="165"/>
      <c r="B67" s="168"/>
      <c r="C67" s="274" t="s">
        <v>481</v>
      </c>
      <c r="D67" s="274"/>
      <c r="E67" s="274"/>
      <c r="F67" s="274"/>
      <c r="G67" s="274"/>
      <c r="H67" s="274"/>
      <c r="I67" s="274"/>
      <c r="J67" s="191">
        <v>150</v>
      </c>
      <c r="K67" s="191"/>
      <c r="L67" s="275">
        <v>22</v>
      </c>
      <c r="M67" s="275"/>
      <c r="N67" s="192">
        <f t="shared" si="4"/>
        <v>33</v>
      </c>
      <c r="O67" s="197">
        <f t="shared" si="5"/>
        <v>0</v>
      </c>
      <c r="P67" s="279" t="s">
        <v>0</v>
      </c>
      <c r="Q67" s="279"/>
      <c r="R67" s="279"/>
      <c r="S67" s="279"/>
      <c r="T67" s="279"/>
      <c r="U67" s="279"/>
      <c r="V67" s="168"/>
      <c r="W67" s="165"/>
    </row>
    <row r="68" spans="1:23" ht="18" customHeight="1" x14ac:dyDescent="0.25">
      <c r="A68" s="165"/>
      <c r="B68" s="168"/>
      <c r="C68" s="274" t="s">
        <v>482</v>
      </c>
      <c r="D68" s="274"/>
      <c r="E68" s="274"/>
      <c r="F68" s="274"/>
      <c r="G68" s="274"/>
      <c r="H68" s="274"/>
      <c r="I68" s="274"/>
      <c r="J68" s="191"/>
      <c r="K68" s="191"/>
      <c r="L68" s="275">
        <v>22</v>
      </c>
      <c r="M68" s="275"/>
      <c r="N68" s="192">
        <f t="shared" si="4"/>
        <v>0</v>
      </c>
      <c r="O68" s="197">
        <f t="shared" si="5"/>
        <v>0</v>
      </c>
      <c r="P68" s="279"/>
      <c r="Q68" s="279"/>
      <c r="R68" s="279"/>
      <c r="S68" s="279"/>
      <c r="T68" s="279"/>
      <c r="U68" s="279"/>
      <c r="V68" s="168"/>
      <c r="W68" s="165"/>
    </row>
    <row r="69" spans="1:23" ht="18" customHeight="1" x14ac:dyDescent="0.25">
      <c r="A69" s="165"/>
      <c r="B69" s="168"/>
      <c r="C69" s="274" t="s">
        <v>483</v>
      </c>
      <c r="D69" s="274"/>
      <c r="E69" s="274"/>
      <c r="F69" s="274"/>
      <c r="G69" s="274"/>
      <c r="H69" s="274"/>
      <c r="I69" s="274"/>
      <c r="J69" s="191"/>
      <c r="K69" s="191"/>
      <c r="L69" s="275">
        <v>51</v>
      </c>
      <c r="M69" s="275"/>
      <c r="N69" s="192">
        <f t="shared" si="4"/>
        <v>0</v>
      </c>
      <c r="O69" s="197">
        <f t="shared" si="5"/>
        <v>0</v>
      </c>
      <c r="P69" s="279"/>
      <c r="Q69" s="279"/>
      <c r="R69" s="279"/>
      <c r="S69" s="279"/>
      <c r="T69" s="279"/>
      <c r="U69" s="279"/>
      <c r="V69" s="168"/>
      <c r="W69" s="165"/>
    </row>
    <row r="70" spans="1:23" ht="18" customHeight="1" x14ac:dyDescent="0.25">
      <c r="A70" s="165"/>
      <c r="B70" s="168"/>
      <c r="C70" s="274" t="s">
        <v>476</v>
      </c>
      <c r="D70" s="274"/>
      <c r="E70" s="274"/>
      <c r="F70" s="274"/>
      <c r="G70" s="274"/>
      <c r="H70" s="274"/>
      <c r="I70" s="274"/>
      <c r="J70" s="191"/>
      <c r="K70" s="191"/>
      <c r="L70" s="275">
        <v>79</v>
      </c>
      <c r="M70" s="275"/>
      <c r="N70" s="192">
        <f t="shared" si="4"/>
        <v>0</v>
      </c>
      <c r="O70" s="197">
        <f t="shared" si="5"/>
        <v>0</v>
      </c>
      <c r="P70" s="279"/>
      <c r="Q70" s="279"/>
      <c r="R70" s="279"/>
      <c r="S70" s="279"/>
      <c r="T70" s="279"/>
      <c r="U70" s="279"/>
      <c r="V70" s="168"/>
      <c r="W70" s="165"/>
    </row>
    <row r="71" spans="1:23" ht="18" customHeight="1" x14ac:dyDescent="0.25">
      <c r="A71" s="165"/>
      <c r="B71" s="168"/>
      <c r="C71" s="274" t="s">
        <v>484</v>
      </c>
      <c r="D71" s="274"/>
      <c r="E71" s="274"/>
      <c r="F71" s="274"/>
      <c r="G71" s="274"/>
      <c r="H71" s="274"/>
      <c r="I71" s="274"/>
      <c r="J71" s="191"/>
      <c r="K71" s="191"/>
      <c r="L71" s="275">
        <v>125</v>
      </c>
      <c r="M71" s="275"/>
      <c r="N71" s="192">
        <f t="shared" si="4"/>
        <v>0</v>
      </c>
      <c r="O71" s="197">
        <f t="shared" si="5"/>
        <v>0</v>
      </c>
      <c r="P71" s="279"/>
      <c r="Q71" s="279"/>
      <c r="R71" s="279"/>
      <c r="S71" s="279"/>
      <c r="T71" s="279"/>
      <c r="U71" s="279"/>
      <c r="V71" s="168"/>
      <c r="W71" s="165"/>
    </row>
    <row r="72" spans="1:23" ht="18" customHeight="1" x14ac:dyDescent="0.25">
      <c r="A72" s="165"/>
      <c r="B72" s="168"/>
      <c r="C72" s="274" t="s">
        <v>485</v>
      </c>
      <c r="D72" s="274"/>
      <c r="E72" s="274"/>
      <c r="F72" s="274"/>
      <c r="G72" s="274"/>
      <c r="H72" s="274"/>
      <c r="I72" s="274"/>
      <c r="J72" s="191"/>
      <c r="K72" s="191"/>
      <c r="L72" s="275">
        <v>33</v>
      </c>
      <c r="M72" s="275"/>
      <c r="N72" s="192">
        <f t="shared" si="4"/>
        <v>0</v>
      </c>
      <c r="O72" s="197">
        <f t="shared" si="5"/>
        <v>0</v>
      </c>
      <c r="P72" s="279"/>
      <c r="Q72" s="279"/>
      <c r="R72" s="279"/>
      <c r="S72" s="279"/>
      <c r="T72" s="279"/>
      <c r="U72" s="279"/>
      <c r="V72" s="168"/>
      <c r="W72" s="165"/>
    </row>
    <row r="73" spans="1:23" ht="18" customHeight="1" x14ac:dyDescent="0.25">
      <c r="A73" s="165"/>
      <c r="B73" s="168"/>
      <c r="C73" s="274" t="s">
        <v>486</v>
      </c>
      <c r="D73" s="274"/>
      <c r="E73" s="274"/>
      <c r="F73" s="274"/>
      <c r="G73" s="274"/>
      <c r="H73" s="274"/>
      <c r="I73" s="274"/>
      <c r="J73" s="191"/>
      <c r="K73" s="191"/>
      <c r="L73" s="275">
        <v>174</v>
      </c>
      <c r="M73" s="275"/>
      <c r="N73" s="192">
        <f t="shared" si="4"/>
        <v>0</v>
      </c>
      <c r="O73" s="197">
        <f t="shared" si="5"/>
        <v>0</v>
      </c>
      <c r="P73" s="279"/>
      <c r="Q73" s="279"/>
      <c r="R73" s="279"/>
      <c r="S73" s="279"/>
      <c r="T73" s="279"/>
      <c r="U73" s="279"/>
      <c r="V73" s="168"/>
      <c r="W73" s="165"/>
    </row>
    <row r="74" spans="1:23" ht="18" customHeight="1" x14ac:dyDescent="0.25">
      <c r="A74" s="165"/>
      <c r="B74" s="168"/>
      <c r="C74" s="274" t="s">
        <v>410</v>
      </c>
      <c r="D74" s="274"/>
      <c r="E74" s="274"/>
      <c r="F74" s="274"/>
      <c r="G74" s="274"/>
      <c r="H74" s="274"/>
      <c r="I74" s="274"/>
      <c r="J74" s="191"/>
      <c r="K74" s="191"/>
      <c r="L74" s="275">
        <v>94</v>
      </c>
      <c r="M74" s="275"/>
      <c r="N74" s="192">
        <f t="shared" si="4"/>
        <v>0</v>
      </c>
      <c r="O74" s="197">
        <f t="shared" si="5"/>
        <v>0</v>
      </c>
      <c r="P74" s="279"/>
      <c r="Q74" s="279"/>
      <c r="R74" s="279"/>
      <c r="S74" s="279"/>
      <c r="T74" s="279"/>
      <c r="U74" s="279"/>
      <c r="V74" s="168"/>
      <c r="W74" s="165"/>
    </row>
    <row r="75" spans="1:23" ht="18" customHeight="1" x14ac:dyDescent="0.25">
      <c r="A75" s="165"/>
      <c r="B75" s="168"/>
      <c r="C75" s="274" t="s">
        <v>487</v>
      </c>
      <c r="D75" s="274"/>
      <c r="E75" s="274"/>
      <c r="F75" s="274"/>
      <c r="G75" s="274"/>
      <c r="H75" s="274"/>
      <c r="I75" s="274"/>
      <c r="J75" s="191"/>
      <c r="K75" s="191"/>
      <c r="L75" s="275">
        <v>402</v>
      </c>
      <c r="M75" s="275"/>
      <c r="N75" s="192">
        <f t="shared" si="4"/>
        <v>0</v>
      </c>
      <c r="O75" s="197">
        <f t="shared" si="5"/>
        <v>0</v>
      </c>
      <c r="P75" s="279"/>
      <c r="Q75" s="279"/>
      <c r="R75" s="279"/>
      <c r="S75" s="279"/>
      <c r="T75" s="279"/>
      <c r="U75" s="279"/>
      <c r="V75" s="168"/>
      <c r="W75" s="165"/>
    </row>
    <row r="76" spans="1:23" ht="18" customHeight="1" x14ac:dyDescent="0.25">
      <c r="A76" s="165"/>
      <c r="B76" s="168"/>
      <c r="C76" s="274" t="s">
        <v>488</v>
      </c>
      <c r="D76" s="274"/>
      <c r="E76" s="274"/>
      <c r="F76" s="274"/>
      <c r="G76" s="274"/>
      <c r="H76" s="274"/>
      <c r="I76" s="274"/>
      <c r="J76" s="191"/>
      <c r="K76" s="191"/>
      <c r="L76" s="275">
        <v>377</v>
      </c>
      <c r="M76" s="275"/>
      <c r="N76" s="192">
        <f t="shared" si="4"/>
        <v>0</v>
      </c>
      <c r="O76" s="197">
        <f t="shared" si="5"/>
        <v>0</v>
      </c>
      <c r="P76" s="279"/>
      <c r="Q76" s="279"/>
      <c r="R76" s="279"/>
      <c r="S76" s="279"/>
      <c r="T76" s="279"/>
      <c r="U76" s="279"/>
      <c r="V76" s="168"/>
      <c r="W76" s="165"/>
    </row>
    <row r="77" spans="1:23" ht="18" customHeight="1" x14ac:dyDescent="0.25">
      <c r="A77" s="165"/>
      <c r="B77" s="168"/>
      <c r="C77" s="274" t="s">
        <v>475</v>
      </c>
      <c r="D77" s="274"/>
      <c r="E77" s="274"/>
      <c r="F77" s="274"/>
      <c r="G77" s="274"/>
      <c r="H77" s="274"/>
      <c r="I77" s="274"/>
      <c r="J77" s="191"/>
      <c r="K77" s="191"/>
      <c r="L77" s="275">
        <v>20</v>
      </c>
      <c r="M77" s="275"/>
      <c r="N77" s="192">
        <f t="shared" si="4"/>
        <v>0</v>
      </c>
      <c r="O77" s="197">
        <f t="shared" si="5"/>
        <v>0</v>
      </c>
      <c r="P77" s="279"/>
      <c r="Q77" s="279"/>
      <c r="R77" s="279"/>
      <c r="S77" s="279"/>
      <c r="T77" s="279"/>
      <c r="U77" s="279"/>
      <c r="V77" s="168"/>
      <c r="W77" s="165"/>
    </row>
    <row r="78" spans="1:23" ht="18" customHeight="1" x14ac:dyDescent="0.25">
      <c r="A78" s="165"/>
      <c r="B78" s="168"/>
      <c r="C78" s="274" t="s">
        <v>474</v>
      </c>
      <c r="D78" s="274"/>
      <c r="E78" s="274"/>
      <c r="F78" s="274"/>
      <c r="G78" s="274"/>
      <c r="H78" s="274"/>
      <c r="I78" s="274"/>
      <c r="J78" s="191"/>
      <c r="K78" s="191"/>
      <c r="L78" s="275">
        <v>100</v>
      </c>
      <c r="M78" s="275"/>
      <c r="N78" s="192">
        <f t="shared" si="4"/>
        <v>0</v>
      </c>
      <c r="O78" s="197">
        <f t="shared" si="5"/>
        <v>0</v>
      </c>
      <c r="P78" s="279"/>
      <c r="Q78" s="279"/>
      <c r="R78" s="279"/>
      <c r="S78" s="279"/>
      <c r="T78" s="279"/>
      <c r="U78" s="279"/>
      <c r="V78" s="168"/>
      <c r="W78" s="165"/>
    </row>
    <row r="79" spans="1:23" ht="18" customHeight="1" x14ac:dyDescent="0.25">
      <c r="A79" s="165"/>
      <c r="B79" s="168"/>
      <c r="C79" s="274" t="s">
        <v>489</v>
      </c>
      <c r="D79" s="274"/>
      <c r="E79" s="274"/>
      <c r="F79" s="274"/>
      <c r="G79" s="274"/>
      <c r="H79" s="274"/>
      <c r="I79" s="274"/>
      <c r="J79" s="191"/>
      <c r="K79" s="191"/>
      <c r="L79" s="275">
        <v>80</v>
      </c>
      <c r="M79" s="275"/>
      <c r="N79" s="192">
        <f t="shared" si="4"/>
        <v>0</v>
      </c>
      <c r="O79" s="197">
        <f t="shared" si="5"/>
        <v>0</v>
      </c>
      <c r="P79" s="279"/>
      <c r="Q79" s="279"/>
      <c r="R79" s="279"/>
      <c r="S79" s="279"/>
      <c r="T79" s="279"/>
      <c r="U79" s="279"/>
      <c r="V79" s="168"/>
      <c r="W79" s="165"/>
    </row>
    <row r="80" spans="1:23" ht="18" customHeight="1" x14ac:dyDescent="0.25">
      <c r="A80" s="165"/>
      <c r="B80" s="168"/>
      <c r="C80" s="274" t="s">
        <v>416</v>
      </c>
      <c r="D80" s="274"/>
      <c r="E80" s="274"/>
      <c r="F80" s="274"/>
      <c r="G80" s="274"/>
      <c r="H80" s="274"/>
      <c r="I80" s="274"/>
      <c r="J80" s="191">
        <v>80</v>
      </c>
      <c r="K80" s="191"/>
      <c r="L80" s="275">
        <v>16</v>
      </c>
      <c r="M80" s="275"/>
      <c r="N80" s="192">
        <f t="shared" si="4"/>
        <v>12.8</v>
      </c>
      <c r="O80" s="197">
        <f t="shared" si="5"/>
        <v>0</v>
      </c>
      <c r="P80" s="279"/>
      <c r="Q80" s="279"/>
      <c r="R80" s="279"/>
      <c r="S80" s="279"/>
      <c r="T80" s="279"/>
      <c r="U80" s="279"/>
      <c r="V80" s="168"/>
      <c r="W80" s="165"/>
    </row>
    <row r="81" spans="1:23" ht="18" customHeight="1" x14ac:dyDescent="0.25">
      <c r="A81" s="165"/>
      <c r="B81" s="168"/>
      <c r="C81" s="274" t="s">
        <v>490</v>
      </c>
      <c r="D81" s="274"/>
      <c r="E81" s="274"/>
      <c r="F81" s="274"/>
      <c r="G81" s="274"/>
      <c r="H81" s="274"/>
      <c r="I81" s="274"/>
      <c r="J81" s="191"/>
      <c r="K81" s="191"/>
      <c r="L81" s="275">
        <v>91</v>
      </c>
      <c r="M81" s="275"/>
      <c r="N81" s="192">
        <f t="shared" si="4"/>
        <v>0</v>
      </c>
      <c r="O81" s="197">
        <f t="shared" si="5"/>
        <v>0</v>
      </c>
      <c r="P81" s="279"/>
      <c r="Q81" s="279"/>
      <c r="R81" s="279"/>
      <c r="S81" s="279"/>
      <c r="T81" s="279"/>
      <c r="U81" s="279"/>
      <c r="V81" s="168"/>
      <c r="W81" s="165"/>
    </row>
    <row r="82" spans="1:23" ht="18" customHeight="1" x14ac:dyDescent="0.25">
      <c r="A82" s="165"/>
      <c r="B82" s="168"/>
      <c r="C82" s="274" t="s">
        <v>491</v>
      </c>
      <c r="D82" s="274"/>
      <c r="E82" s="274"/>
      <c r="F82" s="274"/>
      <c r="G82" s="274"/>
      <c r="H82" s="274"/>
      <c r="I82" s="274"/>
      <c r="J82" s="191"/>
      <c r="K82" s="191"/>
      <c r="L82" s="275">
        <v>137</v>
      </c>
      <c r="M82" s="275"/>
      <c r="N82" s="192">
        <f t="shared" si="4"/>
        <v>0</v>
      </c>
      <c r="O82" s="197">
        <f t="shared" si="5"/>
        <v>0</v>
      </c>
      <c r="P82" s="279"/>
      <c r="Q82" s="279"/>
      <c r="R82" s="279"/>
      <c r="S82" s="279"/>
      <c r="T82" s="279"/>
      <c r="U82" s="279"/>
      <c r="V82" s="168"/>
      <c r="W82" s="165"/>
    </row>
    <row r="83" spans="1:23" ht="18" customHeight="1" x14ac:dyDescent="0.25">
      <c r="A83" s="165"/>
      <c r="B83" s="168"/>
      <c r="C83" s="274" t="s">
        <v>472</v>
      </c>
      <c r="D83" s="274"/>
      <c r="E83" s="274"/>
      <c r="F83" s="274"/>
      <c r="G83" s="274"/>
      <c r="H83" s="274"/>
      <c r="I83" s="274"/>
      <c r="J83" s="191"/>
      <c r="K83" s="191"/>
      <c r="L83" s="275">
        <v>87</v>
      </c>
      <c r="M83" s="275"/>
      <c r="N83" s="192">
        <f t="shared" si="4"/>
        <v>0</v>
      </c>
      <c r="O83" s="197">
        <f t="shared" si="5"/>
        <v>0</v>
      </c>
      <c r="P83" s="279"/>
      <c r="Q83" s="279"/>
      <c r="R83" s="279"/>
      <c r="S83" s="279"/>
      <c r="T83" s="279"/>
      <c r="U83" s="279"/>
      <c r="V83" s="168"/>
      <c r="W83" s="165"/>
    </row>
    <row r="84" spans="1:23" ht="18" customHeight="1" x14ac:dyDescent="0.25">
      <c r="A84" s="165"/>
      <c r="B84" s="168"/>
      <c r="C84" s="274" t="s">
        <v>492</v>
      </c>
      <c r="D84" s="274"/>
      <c r="E84" s="274"/>
      <c r="F84" s="274"/>
      <c r="G84" s="274"/>
      <c r="H84" s="274"/>
      <c r="I84" s="274"/>
      <c r="J84" s="191"/>
      <c r="K84" s="191"/>
      <c r="L84" s="275">
        <v>25</v>
      </c>
      <c r="M84" s="275"/>
      <c r="N84" s="192">
        <f t="shared" si="4"/>
        <v>0</v>
      </c>
      <c r="O84" s="197">
        <f t="shared" si="5"/>
        <v>0</v>
      </c>
      <c r="P84" s="279"/>
      <c r="Q84" s="279"/>
      <c r="R84" s="279"/>
      <c r="S84" s="279"/>
      <c r="T84" s="279"/>
      <c r="U84" s="279"/>
      <c r="V84" s="168"/>
      <c r="W84" s="165"/>
    </row>
    <row r="85" spans="1:23" ht="18" customHeight="1" x14ac:dyDescent="0.25">
      <c r="A85" s="165"/>
      <c r="B85" s="168"/>
      <c r="C85" s="274" t="s">
        <v>493</v>
      </c>
      <c r="D85" s="274"/>
      <c r="E85" s="274"/>
      <c r="F85" s="274"/>
      <c r="G85" s="274"/>
      <c r="H85" s="274"/>
      <c r="I85" s="274"/>
      <c r="J85" s="191"/>
      <c r="K85" s="191"/>
      <c r="L85" s="275">
        <v>155</v>
      </c>
      <c r="M85" s="275"/>
      <c r="N85" s="192">
        <f t="shared" si="4"/>
        <v>0</v>
      </c>
      <c r="O85" s="197">
        <f t="shared" si="5"/>
        <v>0</v>
      </c>
      <c r="P85" s="279"/>
      <c r="Q85" s="279"/>
      <c r="R85" s="279"/>
      <c r="S85" s="279"/>
      <c r="T85" s="279"/>
      <c r="U85" s="279"/>
      <c r="V85" s="168"/>
      <c r="W85" s="165"/>
    </row>
    <row r="86" spans="1:23" ht="18" customHeight="1" x14ac:dyDescent="0.25">
      <c r="A86" s="165"/>
      <c r="B86" s="168"/>
      <c r="C86" s="274" t="s">
        <v>494</v>
      </c>
      <c r="D86" s="274"/>
      <c r="E86" s="274"/>
      <c r="F86" s="274"/>
      <c r="G86" s="274"/>
      <c r="H86" s="274"/>
      <c r="I86" s="274"/>
      <c r="J86" s="191"/>
      <c r="K86" s="191"/>
      <c r="L86" s="275">
        <v>127</v>
      </c>
      <c r="M86" s="275"/>
      <c r="N86" s="192">
        <f t="shared" si="4"/>
        <v>0</v>
      </c>
      <c r="O86" s="197">
        <f t="shared" si="5"/>
        <v>0</v>
      </c>
      <c r="P86" s="279"/>
      <c r="Q86" s="279"/>
      <c r="R86" s="279"/>
      <c r="S86" s="279"/>
      <c r="T86" s="279"/>
      <c r="U86" s="279"/>
      <c r="V86" s="168"/>
      <c r="W86" s="165"/>
    </row>
    <row r="87" spans="1:23" ht="18" customHeight="1" x14ac:dyDescent="0.25">
      <c r="A87" s="165"/>
      <c r="B87" s="168"/>
      <c r="C87" s="274" t="s">
        <v>495</v>
      </c>
      <c r="D87" s="274"/>
      <c r="E87" s="274"/>
      <c r="F87" s="274"/>
      <c r="G87" s="274"/>
      <c r="H87" s="274"/>
      <c r="I87" s="274"/>
      <c r="J87" s="191"/>
      <c r="K87" s="191"/>
      <c r="L87" s="275">
        <v>32</v>
      </c>
      <c r="M87" s="275"/>
      <c r="N87" s="192">
        <f t="shared" si="4"/>
        <v>0</v>
      </c>
      <c r="O87" s="197">
        <f t="shared" si="5"/>
        <v>0</v>
      </c>
      <c r="P87" s="279"/>
      <c r="Q87" s="279"/>
      <c r="R87" s="279"/>
      <c r="S87" s="279"/>
      <c r="T87" s="279"/>
      <c r="U87" s="279"/>
      <c r="V87" s="168"/>
      <c r="W87" s="165"/>
    </row>
    <row r="88" spans="1:23" ht="18" customHeight="1" x14ac:dyDescent="0.25">
      <c r="A88" s="165"/>
      <c r="B88" s="168"/>
      <c r="C88" s="274" t="s">
        <v>496</v>
      </c>
      <c r="D88" s="274"/>
      <c r="E88" s="274"/>
      <c r="F88" s="274"/>
      <c r="G88" s="274"/>
      <c r="H88" s="274"/>
      <c r="I88" s="274"/>
      <c r="J88" s="191"/>
      <c r="K88" s="191"/>
      <c r="L88" s="275">
        <v>40</v>
      </c>
      <c r="M88" s="275"/>
      <c r="N88" s="192">
        <f t="shared" si="4"/>
        <v>0</v>
      </c>
      <c r="O88" s="197">
        <f t="shared" si="5"/>
        <v>0</v>
      </c>
      <c r="P88" s="279"/>
      <c r="Q88" s="279"/>
      <c r="R88" s="279"/>
      <c r="S88" s="279"/>
      <c r="T88" s="279"/>
      <c r="U88" s="279"/>
      <c r="V88" s="168"/>
      <c r="W88" s="165"/>
    </row>
    <row r="89" spans="1:23" ht="18" customHeight="1" x14ac:dyDescent="0.25">
      <c r="A89" s="165"/>
      <c r="B89" s="168"/>
      <c r="C89" s="274" t="s">
        <v>497</v>
      </c>
      <c r="D89" s="274"/>
      <c r="E89" s="274"/>
      <c r="F89" s="274"/>
      <c r="G89" s="274"/>
      <c r="H89" s="274"/>
      <c r="I89" s="274"/>
      <c r="J89" s="191"/>
      <c r="K89" s="191"/>
      <c r="L89" s="275">
        <v>39</v>
      </c>
      <c r="M89" s="275"/>
      <c r="N89" s="192">
        <f t="shared" si="4"/>
        <v>0</v>
      </c>
      <c r="O89" s="197">
        <f t="shared" si="5"/>
        <v>0</v>
      </c>
      <c r="P89" s="279"/>
      <c r="Q89" s="279"/>
      <c r="R89" s="279"/>
      <c r="S89" s="279"/>
      <c r="T89" s="279"/>
      <c r="U89" s="279"/>
      <c r="V89" s="168"/>
      <c r="W89" s="165"/>
    </row>
    <row r="90" spans="1:23" ht="18" customHeight="1" x14ac:dyDescent="0.25">
      <c r="A90" s="165"/>
      <c r="B90" s="168"/>
      <c r="C90" s="274" t="s">
        <v>498</v>
      </c>
      <c r="D90" s="274"/>
      <c r="E90" s="274"/>
      <c r="F90" s="274"/>
      <c r="G90" s="274"/>
      <c r="H90" s="274"/>
      <c r="I90" s="274"/>
      <c r="J90" s="191"/>
      <c r="K90" s="191"/>
      <c r="L90" s="275">
        <v>92</v>
      </c>
      <c r="M90" s="275"/>
      <c r="N90" s="192">
        <f t="shared" si="4"/>
        <v>0</v>
      </c>
      <c r="O90" s="197">
        <f t="shared" si="5"/>
        <v>0</v>
      </c>
      <c r="P90" s="279"/>
      <c r="Q90" s="279"/>
      <c r="R90" s="279"/>
      <c r="S90" s="279"/>
      <c r="T90" s="279"/>
      <c r="U90" s="279"/>
      <c r="V90" s="168"/>
      <c r="W90" s="165"/>
    </row>
    <row r="91" spans="1:23" ht="18" customHeight="1" x14ac:dyDescent="0.25">
      <c r="A91" s="165"/>
      <c r="B91" s="168"/>
      <c r="C91" s="274" t="s">
        <v>499</v>
      </c>
      <c r="D91" s="274"/>
      <c r="E91" s="274"/>
      <c r="F91" s="274"/>
      <c r="G91" s="274"/>
      <c r="H91" s="274"/>
      <c r="I91" s="274"/>
      <c r="J91" s="191"/>
      <c r="K91" s="191"/>
      <c r="L91" s="275">
        <v>125</v>
      </c>
      <c r="M91" s="275"/>
      <c r="N91" s="192">
        <f t="shared" si="4"/>
        <v>0</v>
      </c>
      <c r="O91" s="197">
        <f t="shared" si="5"/>
        <v>0</v>
      </c>
      <c r="P91" s="279"/>
      <c r="Q91" s="279"/>
      <c r="R91" s="279"/>
      <c r="S91" s="279"/>
      <c r="T91" s="279"/>
      <c r="U91" s="279"/>
      <c r="V91" s="168"/>
      <c r="W91" s="165"/>
    </row>
    <row r="92" spans="1:23" ht="18" customHeight="1" x14ac:dyDescent="0.25">
      <c r="A92" s="165"/>
      <c r="B92" s="168"/>
      <c r="C92" s="274" t="s">
        <v>500</v>
      </c>
      <c r="D92" s="274"/>
      <c r="E92" s="274"/>
      <c r="F92" s="274"/>
      <c r="G92" s="274"/>
      <c r="H92" s="274"/>
      <c r="I92" s="274"/>
      <c r="J92" s="191"/>
      <c r="K92" s="191">
        <v>225</v>
      </c>
      <c r="L92" s="275">
        <v>81</v>
      </c>
      <c r="M92" s="275"/>
      <c r="N92" s="192">
        <f t="shared" si="4"/>
        <v>0</v>
      </c>
      <c r="O92" s="197">
        <f t="shared" si="5"/>
        <v>182.25</v>
      </c>
      <c r="P92" s="279"/>
      <c r="Q92" s="279"/>
      <c r="R92" s="279"/>
      <c r="S92" s="279"/>
      <c r="T92" s="279"/>
      <c r="U92" s="279"/>
      <c r="V92" s="168"/>
      <c r="W92" s="165"/>
    </row>
    <row r="93" spans="1:23" ht="18" customHeight="1" x14ac:dyDescent="0.25">
      <c r="A93" s="165"/>
      <c r="B93" s="168"/>
      <c r="C93" s="274"/>
      <c r="D93" s="274"/>
      <c r="E93" s="274"/>
      <c r="F93" s="274"/>
      <c r="G93" s="274"/>
      <c r="H93" s="274"/>
      <c r="I93" s="274"/>
      <c r="J93" s="191"/>
      <c r="K93" s="191"/>
      <c r="L93" s="275"/>
      <c r="M93" s="275"/>
      <c r="N93" s="192">
        <f t="shared" si="4"/>
        <v>0</v>
      </c>
      <c r="O93" s="197">
        <f t="shared" si="5"/>
        <v>0</v>
      </c>
      <c r="P93" s="279"/>
      <c r="Q93" s="279"/>
      <c r="R93" s="279"/>
      <c r="S93" s="279"/>
      <c r="T93" s="279"/>
      <c r="U93" s="279"/>
      <c r="V93" s="168"/>
      <c r="W93" s="165"/>
    </row>
    <row r="94" spans="1:23" ht="18" customHeight="1" x14ac:dyDescent="0.25">
      <c r="A94" s="165"/>
      <c r="B94" s="168"/>
      <c r="C94" s="274"/>
      <c r="D94" s="274"/>
      <c r="E94" s="274"/>
      <c r="F94" s="274"/>
      <c r="G94" s="274"/>
      <c r="H94" s="274"/>
      <c r="I94" s="274"/>
      <c r="J94" s="191"/>
      <c r="K94" s="191"/>
      <c r="L94" s="275"/>
      <c r="M94" s="275"/>
      <c r="N94" s="192">
        <f t="shared" si="4"/>
        <v>0</v>
      </c>
      <c r="O94" s="197">
        <f t="shared" si="5"/>
        <v>0</v>
      </c>
      <c r="P94" s="279"/>
      <c r="Q94" s="279"/>
      <c r="R94" s="279"/>
      <c r="S94" s="279"/>
      <c r="T94" s="279"/>
      <c r="U94" s="279"/>
      <c r="V94" s="168"/>
      <c r="W94" s="165"/>
    </row>
    <row r="95" spans="1:23" ht="18" customHeight="1" x14ac:dyDescent="0.25">
      <c r="A95" s="165"/>
      <c r="B95" s="168"/>
      <c r="C95" s="274"/>
      <c r="D95" s="274"/>
      <c r="E95" s="274"/>
      <c r="F95" s="274"/>
      <c r="G95" s="274"/>
      <c r="H95" s="274"/>
      <c r="I95" s="274"/>
      <c r="J95" s="191"/>
      <c r="K95" s="191"/>
      <c r="L95" s="275"/>
      <c r="M95" s="275"/>
      <c r="N95" s="192">
        <f t="shared" si="4"/>
        <v>0</v>
      </c>
      <c r="O95" s="197">
        <f t="shared" si="5"/>
        <v>0</v>
      </c>
      <c r="P95" s="279"/>
      <c r="Q95" s="279"/>
      <c r="R95" s="279"/>
      <c r="S95" s="279"/>
      <c r="T95" s="279"/>
      <c r="U95" s="279"/>
      <c r="V95" s="168"/>
      <c r="W95" s="165"/>
    </row>
    <row r="96" spans="1:23" ht="18" customHeight="1" x14ac:dyDescent="0.25">
      <c r="A96" s="165"/>
      <c r="B96" s="168"/>
      <c r="C96" s="274"/>
      <c r="D96" s="274"/>
      <c r="E96" s="274"/>
      <c r="F96" s="274"/>
      <c r="G96" s="274"/>
      <c r="H96" s="274"/>
      <c r="I96" s="274"/>
      <c r="J96" s="191"/>
      <c r="K96" s="191"/>
      <c r="L96" s="275"/>
      <c r="M96" s="275"/>
      <c r="N96" s="192">
        <f t="shared" si="4"/>
        <v>0</v>
      </c>
      <c r="O96" s="197">
        <f t="shared" si="5"/>
        <v>0</v>
      </c>
      <c r="P96" s="279"/>
      <c r="Q96" s="279"/>
      <c r="R96" s="279"/>
      <c r="S96" s="279"/>
      <c r="T96" s="279"/>
      <c r="U96" s="279"/>
      <c r="V96" s="168"/>
      <c r="W96" s="165"/>
    </row>
    <row r="97" spans="1:23" ht="18" customHeight="1" x14ac:dyDescent="0.25">
      <c r="A97" s="165"/>
      <c r="B97" s="168"/>
      <c r="C97" s="274"/>
      <c r="D97" s="274"/>
      <c r="E97" s="274"/>
      <c r="F97" s="274"/>
      <c r="G97" s="274"/>
      <c r="H97" s="274"/>
      <c r="I97" s="274"/>
      <c r="J97" s="191"/>
      <c r="K97" s="191"/>
      <c r="L97" s="275"/>
      <c r="M97" s="275"/>
      <c r="N97" s="192">
        <f t="shared" si="4"/>
        <v>0</v>
      </c>
      <c r="O97" s="197">
        <f t="shared" si="5"/>
        <v>0</v>
      </c>
      <c r="P97" s="279"/>
      <c r="Q97" s="279"/>
      <c r="R97" s="279"/>
      <c r="S97" s="279"/>
      <c r="T97" s="279"/>
      <c r="U97" s="279"/>
      <c r="V97" s="168"/>
      <c r="W97" s="165"/>
    </row>
    <row r="98" spans="1:23" ht="18" customHeight="1" x14ac:dyDescent="0.25">
      <c r="A98" s="165"/>
      <c r="B98" s="168"/>
      <c r="C98" s="274"/>
      <c r="D98" s="274"/>
      <c r="E98" s="274"/>
      <c r="F98" s="274"/>
      <c r="G98" s="274"/>
      <c r="H98" s="274"/>
      <c r="I98" s="274"/>
      <c r="J98" s="191"/>
      <c r="K98" s="191"/>
      <c r="L98" s="275"/>
      <c r="M98" s="275"/>
      <c r="N98" s="192">
        <f t="shared" si="4"/>
        <v>0</v>
      </c>
      <c r="O98" s="197">
        <f t="shared" si="5"/>
        <v>0</v>
      </c>
      <c r="P98" s="279"/>
      <c r="Q98" s="279"/>
      <c r="R98" s="279"/>
      <c r="S98" s="279"/>
      <c r="T98" s="279"/>
      <c r="U98" s="279"/>
      <c r="V98" s="168"/>
      <c r="W98" s="165"/>
    </row>
    <row r="99" spans="1:23" ht="18" customHeight="1" x14ac:dyDescent="0.25">
      <c r="A99" s="165"/>
      <c r="B99" s="168"/>
      <c r="C99" s="274"/>
      <c r="D99" s="274"/>
      <c r="E99" s="274"/>
      <c r="F99" s="274"/>
      <c r="G99" s="274"/>
      <c r="H99" s="274"/>
      <c r="I99" s="274"/>
      <c r="J99" s="191"/>
      <c r="K99" s="191"/>
      <c r="L99" s="275"/>
      <c r="M99" s="275"/>
      <c r="N99" s="192">
        <f t="shared" si="4"/>
        <v>0</v>
      </c>
      <c r="O99" s="197">
        <f t="shared" si="5"/>
        <v>0</v>
      </c>
      <c r="P99" s="279"/>
      <c r="Q99" s="279"/>
      <c r="R99" s="279"/>
      <c r="S99" s="279"/>
      <c r="T99" s="279"/>
      <c r="U99" s="279"/>
      <c r="V99" s="168"/>
      <c r="W99" s="165"/>
    </row>
    <row r="100" spans="1:23" ht="18" customHeight="1" x14ac:dyDescent="0.25">
      <c r="A100" s="165"/>
      <c r="B100" s="168"/>
      <c r="C100" s="274"/>
      <c r="D100" s="274"/>
      <c r="E100" s="274"/>
      <c r="F100" s="274"/>
      <c r="G100" s="274"/>
      <c r="H100" s="274"/>
      <c r="I100" s="274"/>
      <c r="J100" s="191"/>
      <c r="K100" s="191"/>
      <c r="L100" s="275"/>
      <c r="M100" s="275"/>
      <c r="N100" s="192">
        <f t="shared" si="4"/>
        <v>0</v>
      </c>
      <c r="O100" s="197">
        <f t="shared" si="5"/>
        <v>0</v>
      </c>
      <c r="P100" s="279"/>
      <c r="Q100" s="279"/>
      <c r="R100" s="279"/>
      <c r="S100" s="279"/>
      <c r="T100" s="279"/>
      <c r="U100" s="279"/>
      <c r="V100" s="168"/>
      <c r="W100" s="165"/>
    </row>
    <row r="101" spans="1:23" ht="18" customHeight="1" x14ac:dyDescent="0.25">
      <c r="A101" s="165"/>
      <c r="B101" s="168"/>
      <c r="C101" s="274" t="s">
        <v>0</v>
      </c>
      <c r="D101" s="274"/>
      <c r="E101" s="274"/>
      <c r="F101" s="274"/>
      <c r="G101" s="274"/>
      <c r="H101" s="274"/>
      <c r="I101" s="274"/>
      <c r="J101" s="191"/>
      <c r="K101" s="191"/>
      <c r="L101" s="275"/>
      <c r="M101" s="275"/>
      <c r="N101" s="192">
        <f t="shared" si="4"/>
        <v>0</v>
      </c>
      <c r="O101" s="197">
        <f t="shared" si="5"/>
        <v>0</v>
      </c>
      <c r="P101" s="279"/>
      <c r="Q101" s="279"/>
      <c r="R101" s="279"/>
      <c r="S101" s="279"/>
      <c r="T101" s="279"/>
      <c r="U101" s="279"/>
      <c r="V101" s="168"/>
      <c r="W101" s="165"/>
    </row>
    <row r="102" spans="1:23" ht="18" customHeight="1" x14ac:dyDescent="0.25">
      <c r="A102" s="165"/>
      <c r="B102" s="168"/>
      <c r="C102" s="274"/>
      <c r="D102" s="274"/>
      <c r="E102" s="274"/>
      <c r="F102" s="274"/>
      <c r="G102" s="274"/>
      <c r="H102" s="274"/>
      <c r="I102" s="274"/>
      <c r="J102" s="191"/>
      <c r="K102" s="191"/>
      <c r="L102" s="275"/>
      <c r="M102" s="275"/>
      <c r="N102" s="192">
        <f t="shared" si="4"/>
        <v>0</v>
      </c>
      <c r="O102" s="197">
        <f t="shared" si="5"/>
        <v>0</v>
      </c>
      <c r="P102" s="279"/>
      <c r="Q102" s="279"/>
      <c r="R102" s="279"/>
      <c r="S102" s="279"/>
      <c r="T102" s="279"/>
      <c r="U102" s="279"/>
      <c r="V102" s="168"/>
      <c r="W102" s="165"/>
    </row>
    <row r="103" spans="1:23" ht="18" customHeight="1" x14ac:dyDescent="0.25">
      <c r="A103" s="165"/>
      <c r="B103" s="168"/>
      <c r="C103" s="274" t="s">
        <v>0</v>
      </c>
      <c r="D103" s="274"/>
      <c r="E103" s="274"/>
      <c r="F103" s="274"/>
      <c r="G103" s="274"/>
      <c r="H103" s="274"/>
      <c r="I103" s="274"/>
      <c r="J103" s="191"/>
      <c r="K103" s="191"/>
      <c r="L103" s="275"/>
      <c r="M103" s="275"/>
      <c r="N103" s="192">
        <f t="shared" si="4"/>
        <v>0</v>
      </c>
      <c r="O103" s="197">
        <f t="shared" si="5"/>
        <v>0</v>
      </c>
      <c r="P103" s="279"/>
      <c r="Q103" s="279"/>
      <c r="R103" s="279"/>
      <c r="S103" s="279"/>
      <c r="T103" s="279"/>
      <c r="U103" s="279"/>
      <c r="V103" s="168"/>
      <c r="W103" s="165"/>
    </row>
    <row r="104" spans="1:23" ht="18" customHeight="1" x14ac:dyDescent="0.25">
      <c r="A104" s="165"/>
      <c r="B104" s="168"/>
      <c r="C104" s="274" t="s">
        <v>0</v>
      </c>
      <c r="D104" s="274"/>
      <c r="E104" s="274"/>
      <c r="F104" s="274"/>
      <c r="G104" s="274"/>
      <c r="H104" s="274"/>
      <c r="I104" s="274"/>
      <c r="J104" s="191"/>
      <c r="K104" s="191"/>
      <c r="L104" s="275"/>
      <c r="M104" s="275"/>
      <c r="N104" s="192">
        <f t="shared" si="4"/>
        <v>0</v>
      </c>
      <c r="O104" s="197">
        <f t="shared" si="5"/>
        <v>0</v>
      </c>
      <c r="P104" s="279"/>
      <c r="Q104" s="279"/>
      <c r="R104" s="279"/>
      <c r="S104" s="279"/>
      <c r="T104" s="279"/>
      <c r="U104" s="279"/>
      <c r="V104" s="168"/>
      <c r="W104" s="165"/>
    </row>
    <row r="105" spans="1:23" ht="18" customHeight="1" x14ac:dyDescent="0.25">
      <c r="A105" s="165"/>
      <c r="B105" s="168"/>
      <c r="C105" s="274"/>
      <c r="D105" s="274"/>
      <c r="E105" s="274"/>
      <c r="F105" s="274"/>
      <c r="G105" s="274"/>
      <c r="H105" s="274"/>
      <c r="I105" s="274"/>
      <c r="J105" s="191"/>
      <c r="K105" s="191"/>
      <c r="L105" s="275"/>
      <c r="M105" s="275"/>
      <c r="N105" s="192">
        <f t="shared" si="4"/>
        <v>0</v>
      </c>
      <c r="O105" s="197">
        <f t="shared" si="5"/>
        <v>0</v>
      </c>
      <c r="P105" s="279"/>
      <c r="Q105" s="279"/>
      <c r="R105" s="279"/>
      <c r="S105" s="279"/>
      <c r="T105" s="279"/>
      <c r="U105" s="279"/>
      <c r="V105" s="168"/>
      <c r="W105" s="165"/>
    </row>
    <row r="106" spans="1:23" ht="18" customHeight="1" x14ac:dyDescent="0.25">
      <c r="A106" s="165"/>
      <c r="B106" s="168"/>
      <c r="C106" s="274"/>
      <c r="D106" s="274"/>
      <c r="E106" s="274"/>
      <c r="F106" s="274"/>
      <c r="G106" s="274"/>
      <c r="H106" s="274"/>
      <c r="I106" s="274"/>
      <c r="J106" s="191"/>
      <c r="K106" s="191"/>
      <c r="L106" s="275"/>
      <c r="M106" s="275"/>
      <c r="N106" s="192">
        <f t="shared" ref="N106:N124" si="6">(J106/100)*L106</f>
        <v>0</v>
      </c>
      <c r="O106" s="197">
        <f t="shared" ref="O106:O124" si="7">(L106/100)*K106</f>
        <v>0</v>
      </c>
      <c r="P106" s="279"/>
      <c r="Q106" s="279"/>
      <c r="R106" s="279"/>
      <c r="S106" s="279"/>
      <c r="T106" s="279"/>
      <c r="U106" s="279"/>
      <c r="V106" s="168"/>
      <c r="W106" s="165"/>
    </row>
    <row r="107" spans="1:23" ht="18" customHeight="1" x14ac:dyDescent="0.25">
      <c r="A107" s="165"/>
      <c r="B107" s="168"/>
      <c r="C107" s="274"/>
      <c r="D107" s="274"/>
      <c r="E107" s="274"/>
      <c r="F107" s="274"/>
      <c r="G107" s="274"/>
      <c r="H107" s="274"/>
      <c r="I107" s="274"/>
      <c r="J107" s="191"/>
      <c r="K107" s="191"/>
      <c r="L107" s="275"/>
      <c r="M107" s="275"/>
      <c r="N107" s="192">
        <f t="shared" si="6"/>
        <v>0</v>
      </c>
      <c r="O107" s="197">
        <f t="shared" si="7"/>
        <v>0</v>
      </c>
      <c r="P107" s="279"/>
      <c r="Q107" s="279"/>
      <c r="R107" s="279"/>
      <c r="S107" s="279"/>
      <c r="T107" s="279"/>
      <c r="U107" s="279"/>
      <c r="V107" s="168"/>
      <c r="W107" s="165"/>
    </row>
    <row r="108" spans="1:23" ht="18" customHeight="1" x14ac:dyDescent="0.25">
      <c r="A108" s="165"/>
      <c r="B108" s="168"/>
      <c r="C108" s="274"/>
      <c r="D108" s="274"/>
      <c r="E108" s="274"/>
      <c r="F108" s="274"/>
      <c r="G108" s="274"/>
      <c r="H108" s="274"/>
      <c r="I108" s="274"/>
      <c r="J108" s="191"/>
      <c r="K108" s="191"/>
      <c r="L108" s="275"/>
      <c r="M108" s="275"/>
      <c r="N108" s="192">
        <f t="shared" ref="N108:N109" si="8">(J108/100)*L108</f>
        <v>0</v>
      </c>
      <c r="O108" s="197">
        <f t="shared" ref="O108:O109" si="9">(L108/100)*K108</f>
        <v>0</v>
      </c>
      <c r="P108" s="279"/>
      <c r="Q108" s="279"/>
      <c r="R108" s="279"/>
      <c r="S108" s="279"/>
      <c r="T108" s="279"/>
      <c r="U108" s="279"/>
      <c r="V108" s="168"/>
      <c r="W108" s="165"/>
    </row>
    <row r="109" spans="1:23" ht="18" customHeight="1" x14ac:dyDescent="0.25">
      <c r="A109" s="165"/>
      <c r="B109" s="168"/>
      <c r="C109" s="274"/>
      <c r="D109" s="274"/>
      <c r="E109" s="274"/>
      <c r="F109" s="274"/>
      <c r="G109" s="274"/>
      <c r="H109" s="274"/>
      <c r="I109" s="274"/>
      <c r="J109" s="191"/>
      <c r="K109" s="191"/>
      <c r="L109" s="275"/>
      <c r="M109" s="275"/>
      <c r="N109" s="192">
        <f t="shared" si="8"/>
        <v>0</v>
      </c>
      <c r="O109" s="197">
        <f t="shared" si="9"/>
        <v>0</v>
      </c>
      <c r="P109" s="279"/>
      <c r="Q109" s="279"/>
      <c r="R109" s="279"/>
      <c r="S109" s="279"/>
      <c r="T109" s="279"/>
      <c r="U109" s="279"/>
      <c r="V109" s="168"/>
      <c r="W109" s="165"/>
    </row>
    <row r="110" spans="1:23" ht="18" customHeight="1" x14ac:dyDescent="0.25">
      <c r="A110" s="165"/>
      <c r="B110" s="168"/>
      <c r="C110" s="274"/>
      <c r="D110" s="274"/>
      <c r="E110" s="274"/>
      <c r="F110" s="274"/>
      <c r="G110" s="274"/>
      <c r="H110" s="274"/>
      <c r="I110" s="274"/>
      <c r="J110" s="191"/>
      <c r="K110" s="191"/>
      <c r="L110" s="275"/>
      <c r="M110" s="275"/>
      <c r="N110" s="192">
        <f t="shared" si="6"/>
        <v>0</v>
      </c>
      <c r="O110" s="197">
        <f t="shared" si="7"/>
        <v>0</v>
      </c>
      <c r="P110" s="279"/>
      <c r="Q110" s="279"/>
      <c r="R110" s="279"/>
      <c r="S110" s="279"/>
      <c r="T110" s="279"/>
      <c r="U110" s="279"/>
      <c r="V110" s="168"/>
      <c r="W110" s="165"/>
    </row>
    <row r="111" spans="1:23" ht="18" customHeight="1" x14ac:dyDescent="0.25">
      <c r="A111" s="165"/>
      <c r="B111" s="168"/>
      <c r="C111" s="274"/>
      <c r="D111" s="274"/>
      <c r="E111" s="274"/>
      <c r="F111" s="274"/>
      <c r="G111" s="274"/>
      <c r="H111" s="274"/>
      <c r="I111" s="274"/>
      <c r="J111" s="191"/>
      <c r="K111" s="191"/>
      <c r="L111" s="275"/>
      <c r="M111" s="275"/>
      <c r="N111" s="192">
        <f t="shared" si="6"/>
        <v>0</v>
      </c>
      <c r="O111" s="197">
        <f t="shared" si="7"/>
        <v>0</v>
      </c>
      <c r="P111" s="279"/>
      <c r="Q111" s="279"/>
      <c r="R111" s="279"/>
      <c r="S111" s="279"/>
      <c r="T111" s="279"/>
      <c r="U111" s="279"/>
      <c r="V111" s="168"/>
      <c r="W111" s="165"/>
    </row>
    <row r="112" spans="1:23" ht="18" customHeight="1" x14ac:dyDescent="0.25">
      <c r="A112" s="165"/>
      <c r="B112" s="168"/>
      <c r="C112" s="274"/>
      <c r="D112" s="274"/>
      <c r="E112" s="274"/>
      <c r="F112" s="274"/>
      <c r="G112" s="274"/>
      <c r="H112" s="274"/>
      <c r="I112" s="274"/>
      <c r="J112" s="191"/>
      <c r="K112" s="191"/>
      <c r="L112" s="275"/>
      <c r="M112" s="275"/>
      <c r="N112" s="192">
        <f t="shared" si="6"/>
        <v>0</v>
      </c>
      <c r="O112" s="197">
        <f t="shared" si="7"/>
        <v>0</v>
      </c>
      <c r="P112" s="279"/>
      <c r="Q112" s="279"/>
      <c r="R112" s="279"/>
      <c r="S112" s="279"/>
      <c r="T112" s="279"/>
      <c r="U112" s="279"/>
      <c r="V112" s="168"/>
      <c r="W112" s="165"/>
    </row>
    <row r="113" spans="1:23" ht="18" customHeight="1" x14ac:dyDescent="0.25">
      <c r="A113" s="165"/>
      <c r="B113" s="168"/>
      <c r="C113" s="274"/>
      <c r="D113" s="274"/>
      <c r="E113" s="274"/>
      <c r="F113" s="274"/>
      <c r="G113" s="274"/>
      <c r="H113" s="274"/>
      <c r="I113" s="274"/>
      <c r="J113" s="191"/>
      <c r="K113" s="191"/>
      <c r="L113" s="275"/>
      <c r="M113" s="275"/>
      <c r="N113" s="192">
        <f t="shared" si="6"/>
        <v>0</v>
      </c>
      <c r="O113" s="197">
        <f t="shared" si="7"/>
        <v>0</v>
      </c>
      <c r="P113" s="279"/>
      <c r="Q113" s="279"/>
      <c r="R113" s="279"/>
      <c r="S113" s="279"/>
      <c r="T113" s="279"/>
      <c r="U113" s="279"/>
      <c r="V113" s="168"/>
      <c r="W113" s="165"/>
    </row>
    <row r="114" spans="1:23" ht="18" customHeight="1" x14ac:dyDescent="0.25">
      <c r="A114" s="165"/>
      <c r="B114" s="168"/>
      <c r="C114" s="274"/>
      <c r="D114" s="274"/>
      <c r="E114" s="274"/>
      <c r="F114" s="274"/>
      <c r="G114" s="274"/>
      <c r="H114" s="274"/>
      <c r="I114" s="274"/>
      <c r="J114" s="191"/>
      <c r="K114" s="191"/>
      <c r="L114" s="275"/>
      <c r="M114" s="275"/>
      <c r="N114" s="192">
        <f t="shared" si="6"/>
        <v>0</v>
      </c>
      <c r="O114" s="197">
        <f t="shared" si="7"/>
        <v>0</v>
      </c>
      <c r="P114" s="279"/>
      <c r="Q114" s="279"/>
      <c r="R114" s="279"/>
      <c r="S114" s="279"/>
      <c r="T114" s="279"/>
      <c r="U114" s="279"/>
      <c r="V114" s="168"/>
      <c r="W114" s="165"/>
    </row>
    <row r="115" spans="1:23" ht="18" customHeight="1" x14ac:dyDescent="0.25">
      <c r="A115" s="165"/>
      <c r="B115" s="168"/>
      <c r="C115" s="274"/>
      <c r="D115" s="274"/>
      <c r="E115" s="274"/>
      <c r="F115" s="274"/>
      <c r="G115" s="274"/>
      <c r="H115" s="274"/>
      <c r="I115" s="274"/>
      <c r="J115" s="191"/>
      <c r="K115" s="191"/>
      <c r="L115" s="275"/>
      <c r="M115" s="275"/>
      <c r="N115" s="192">
        <f t="shared" si="6"/>
        <v>0</v>
      </c>
      <c r="O115" s="197">
        <f t="shared" si="7"/>
        <v>0</v>
      </c>
      <c r="P115" s="279"/>
      <c r="Q115" s="279"/>
      <c r="R115" s="279"/>
      <c r="S115" s="279"/>
      <c r="T115" s="279"/>
      <c r="U115" s="279"/>
      <c r="V115" s="168"/>
      <c r="W115" s="165"/>
    </row>
    <row r="116" spans="1:23" ht="18" customHeight="1" x14ac:dyDescent="0.25">
      <c r="A116" s="165"/>
      <c r="B116" s="168"/>
      <c r="C116" s="274"/>
      <c r="D116" s="274"/>
      <c r="E116" s="274"/>
      <c r="F116" s="274"/>
      <c r="G116" s="274"/>
      <c r="H116" s="274"/>
      <c r="I116" s="274"/>
      <c r="J116" s="191"/>
      <c r="K116" s="191"/>
      <c r="L116" s="275"/>
      <c r="M116" s="275"/>
      <c r="N116" s="192">
        <f t="shared" si="6"/>
        <v>0</v>
      </c>
      <c r="O116" s="197">
        <f t="shared" si="7"/>
        <v>0</v>
      </c>
      <c r="P116" s="279"/>
      <c r="Q116" s="279"/>
      <c r="R116" s="279"/>
      <c r="S116" s="279"/>
      <c r="T116" s="279"/>
      <c r="U116" s="279"/>
      <c r="V116" s="168"/>
      <c r="W116" s="165"/>
    </row>
    <row r="117" spans="1:23" ht="18" customHeight="1" x14ac:dyDescent="0.25">
      <c r="A117" s="165"/>
      <c r="B117" s="168"/>
      <c r="C117" s="274"/>
      <c r="D117" s="274"/>
      <c r="E117" s="274"/>
      <c r="F117" s="274"/>
      <c r="G117" s="274"/>
      <c r="H117" s="274"/>
      <c r="I117" s="274"/>
      <c r="J117" s="191"/>
      <c r="K117" s="191"/>
      <c r="L117" s="275"/>
      <c r="M117" s="275"/>
      <c r="N117" s="192">
        <f t="shared" si="6"/>
        <v>0</v>
      </c>
      <c r="O117" s="197">
        <f t="shared" si="7"/>
        <v>0</v>
      </c>
      <c r="P117" s="279"/>
      <c r="Q117" s="279"/>
      <c r="R117" s="279"/>
      <c r="S117" s="279"/>
      <c r="T117" s="279"/>
      <c r="U117" s="279"/>
      <c r="V117" s="168"/>
      <c r="W117" s="165"/>
    </row>
    <row r="118" spans="1:23" ht="18" customHeight="1" x14ac:dyDescent="0.25">
      <c r="A118" s="165"/>
      <c r="B118" s="168"/>
      <c r="C118" s="274"/>
      <c r="D118" s="274"/>
      <c r="E118" s="274"/>
      <c r="F118" s="274"/>
      <c r="G118" s="274"/>
      <c r="H118" s="274"/>
      <c r="I118" s="274"/>
      <c r="J118" s="191"/>
      <c r="K118" s="191"/>
      <c r="L118" s="275"/>
      <c r="M118" s="275"/>
      <c r="N118" s="192">
        <f t="shared" si="6"/>
        <v>0</v>
      </c>
      <c r="O118" s="197">
        <f t="shared" si="7"/>
        <v>0</v>
      </c>
      <c r="P118" s="279"/>
      <c r="Q118" s="279"/>
      <c r="R118" s="279"/>
      <c r="S118" s="279"/>
      <c r="T118" s="279"/>
      <c r="U118" s="279"/>
      <c r="V118" s="168"/>
      <c r="W118" s="165"/>
    </row>
    <row r="119" spans="1:23" ht="18" customHeight="1" x14ac:dyDescent="0.25">
      <c r="A119" s="165"/>
      <c r="B119" s="168"/>
      <c r="C119" s="274"/>
      <c r="D119" s="274"/>
      <c r="E119" s="274"/>
      <c r="F119" s="274"/>
      <c r="G119" s="274"/>
      <c r="H119" s="274"/>
      <c r="I119" s="274"/>
      <c r="J119" s="191"/>
      <c r="K119" s="191"/>
      <c r="L119" s="275"/>
      <c r="M119" s="275"/>
      <c r="N119" s="192">
        <f t="shared" si="6"/>
        <v>0</v>
      </c>
      <c r="O119" s="197">
        <f t="shared" si="7"/>
        <v>0</v>
      </c>
      <c r="P119" s="279"/>
      <c r="Q119" s="279"/>
      <c r="R119" s="279"/>
      <c r="S119" s="279"/>
      <c r="T119" s="279"/>
      <c r="U119" s="279"/>
      <c r="V119" s="168"/>
      <c r="W119" s="165"/>
    </row>
    <row r="120" spans="1:23" ht="18" customHeight="1" x14ac:dyDescent="0.25">
      <c r="A120" s="165"/>
      <c r="B120" s="168"/>
      <c r="C120" s="274"/>
      <c r="D120" s="274"/>
      <c r="E120" s="274"/>
      <c r="F120" s="274"/>
      <c r="G120" s="274"/>
      <c r="H120" s="274"/>
      <c r="I120" s="274"/>
      <c r="J120" s="191"/>
      <c r="K120" s="191"/>
      <c r="L120" s="275"/>
      <c r="M120" s="275"/>
      <c r="N120" s="192">
        <f t="shared" si="6"/>
        <v>0</v>
      </c>
      <c r="O120" s="197">
        <f t="shared" si="7"/>
        <v>0</v>
      </c>
      <c r="P120" s="279"/>
      <c r="Q120" s="279"/>
      <c r="R120" s="279"/>
      <c r="S120" s="279"/>
      <c r="T120" s="279"/>
      <c r="U120" s="279"/>
      <c r="V120" s="168"/>
      <c r="W120" s="165"/>
    </row>
    <row r="121" spans="1:23" ht="18" customHeight="1" x14ac:dyDescent="0.25">
      <c r="A121" s="165"/>
      <c r="B121" s="168"/>
      <c r="C121" s="274"/>
      <c r="D121" s="274"/>
      <c r="E121" s="274"/>
      <c r="F121" s="274"/>
      <c r="G121" s="274"/>
      <c r="H121" s="274"/>
      <c r="I121" s="274"/>
      <c r="J121" s="191"/>
      <c r="K121" s="191"/>
      <c r="L121" s="275"/>
      <c r="M121" s="275"/>
      <c r="N121" s="192">
        <f t="shared" si="6"/>
        <v>0</v>
      </c>
      <c r="O121" s="197">
        <f t="shared" si="7"/>
        <v>0</v>
      </c>
      <c r="P121" s="279"/>
      <c r="Q121" s="279"/>
      <c r="R121" s="279"/>
      <c r="S121" s="279"/>
      <c r="T121" s="279"/>
      <c r="U121" s="279"/>
      <c r="V121" s="168"/>
      <c r="W121" s="165"/>
    </row>
    <row r="122" spans="1:23" ht="18" customHeight="1" x14ac:dyDescent="0.25">
      <c r="A122" s="165"/>
      <c r="B122" s="168"/>
      <c r="C122" s="274"/>
      <c r="D122" s="274"/>
      <c r="E122" s="274"/>
      <c r="F122" s="274"/>
      <c r="G122" s="274"/>
      <c r="H122" s="274"/>
      <c r="I122" s="274"/>
      <c r="J122" s="191"/>
      <c r="K122" s="191"/>
      <c r="L122" s="275"/>
      <c r="M122" s="275"/>
      <c r="N122" s="192">
        <f t="shared" si="6"/>
        <v>0</v>
      </c>
      <c r="O122" s="197">
        <f t="shared" si="7"/>
        <v>0</v>
      </c>
      <c r="P122" s="279"/>
      <c r="Q122" s="279"/>
      <c r="R122" s="279"/>
      <c r="S122" s="279"/>
      <c r="T122" s="279"/>
      <c r="U122" s="279"/>
      <c r="V122" s="168"/>
      <c r="W122" s="165"/>
    </row>
    <row r="123" spans="1:23" ht="18" customHeight="1" x14ac:dyDescent="0.25">
      <c r="A123" s="165"/>
      <c r="B123" s="168"/>
      <c r="C123" s="274"/>
      <c r="D123" s="274"/>
      <c r="E123" s="274"/>
      <c r="F123" s="274"/>
      <c r="G123" s="274"/>
      <c r="H123" s="274"/>
      <c r="I123" s="274"/>
      <c r="J123" s="191"/>
      <c r="K123" s="191"/>
      <c r="L123" s="275"/>
      <c r="M123" s="275"/>
      <c r="N123" s="192">
        <f t="shared" si="6"/>
        <v>0</v>
      </c>
      <c r="O123" s="197">
        <f t="shared" si="7"/>
        <v>0</v>
      </c>
      <c r="P123" s="279"/>
      <c r="Q123" s="279"/>
      <c r="R123" s="279"/>
      <c r="S123" s="279"/>
      <c r="T123" s="279"/>
      <c r="U123" s="279"/>
      <c r="V123" s="168"/>
      <c r="W123" s="165"/>
    </row>
    <row r="124" spans="1:23" ht="18" customHeight="1" x14ac:dyDescent="0.25">
      <c r="A124" s="165"/>
      <c r="B124" s="168"/>
      <c r="C124" s="274"/>
      <c r="D124" s="274"/>
      <c r="E124" s="274"/>
      <c r="F124" s="274"/>
      <c r="G124" s="274"/>
      <c r="H124" s="274"/>
      <c r="I124" s="274"/>
      <c r="J124" s="191"/>
      <c r="K124" s="191"/>
      <c r="L124" s="275"/>
      <c r="M124" s="275"/>
      <c r="N124" s="192">
        <f t="shared" si="6"/>
        <v>0</v>
      </c>
      <c r="O124" s="197">
        <f t="shared" si="7"/>
        <v>0</v>
      </c>
      <c r="P124" s="279"/>
      <c r="Q124" s="279"/>
      <c r="R124" s="279"/>
      <c r="S124" s="279"/>
      <c r="T124" s="279"/>
      <c r="U124" s="279"/>
      <c r="V124" s="168"/>
      <c r="W124" s="165"/>
    </row>
    <row r="125" spans="1:23" ht="14.1" customHeight="1" x14ac:dyDescent="0.25">
      <c r="A125" s="165"/>
      <c r="B125" s="183"/>
      <c r="C125" s="276"/>
      <c r="D125" s="276"/>
      <c r="E125" s="206"/>
      <c r="F125" s="209"/>
      <c r="G125" s="210"/>
      <c r="H125" s="210"/>
      <c r="I125" s="211" t="s">
        <v>0</v>
      </c>
      <c r="J125" s="212">
        <f>SUM(J23:J63)</f>
        <v>330</v>
      </c>
      <c r="K125" s="212">
        <f>SUM(K23:K63)</f>
        <v>270</v>
      </c>
      <c r="L125" s="282"/>
      <c r="M125" s="282"/>
      <c r="N125" s="208">
        <f>SUM(N24:N64)</f>
        <v>92.8</v>
      </c>
      <c r="O125" s="208">
        <f>SUM(O24:O64)</f>
        <v>288.75</v>
      </c>
      <c r="P125" s="278"/>
      <c r="Q125" s="278"/>
      <c r="R125" s="278"/>
      <c r="S125" s="205"/>
      <c r="T125" s="205"/>
      <c r="U125" s="207">
        <f>N125+O125</f>
        <v>381.55</v>
      </c>
      <c r="V125" s="183"/>
      <c r="W125" s="165"/>
    </row>
    <row r="126" spans="1:23" ht="20.100000000000001" customHeight="1" x14ac:dyDescent="0.25">
      <c r="A126" s="165"/>
      <c r="B126" s="165"/>
      <c r="C126" s="165"/>
      <c r="D126" s="165"/>
      <c r="E126" s="165"/>
      <c r="F126" s="165"/>
      <c r="G126" s="165"/>
      <c r="H126" s="165"/>
      <c r="I126" s="165"/>
      <c r="J126" s="165"/>
      <c r="K126" s="165"/>
      <c r="L126" s="165"/>
      <c r="M126" s="165"/>
      <c r="N126" s="165"/>
      <c r="O126" s="165"/>
      <c r="P126" s="165"/>
      <c r="Q126" s="165"/>
      <c r="R126" s="165"/>
      <c r="S126" s="165"/>
      <c r="T126" s="165"/>
      <c r="U126" s="165"/>
      <c r="V126" s="165"/>
      <c r="W126" s="165"/>
    </row>
    <row r="127" spans="1:23" ht="15" customHeight="1" x14ac:dyDescent="0.25">
      <c r="A127" s="165"/>
      <c r="B127" s="291"/>
      <c r="C127" s="291"/>
      <c r="D127" s="291"/>
      <c r="E127" s="291"/>
      <c r="F127" s="291"/>
      <c r="G127" s="291"/>
      <c r="H127" s="291"/>
      <c r="I127" s="291"/>
      <c r="J127" s="291"/>
      <c r="K127" s="291"/>
      <c r="L127" s="168"/>
      <c r="M127" s="168"/>
      <c r="N127" s="168"/>
      <c r="O127" s="168" t="s">
        <v>0</v>
      </c>
      <c r="P127" s="168"/>
      <c r="Q127" s="168"/>
      <c r="R127" s="168"/>
      <c r="S127" s="168"/>
      <c r="T127" s="168"/>
      <c r="U127" s="168"/>
      <c r="V127" s="168"/>
      <c r="W127" s="165"/>
    </row>
    <row r="128" spans="1:23" ht="20.100000000000001" customHeight="1" x14ac:dyDescent="0.25">
      <c r="A128" s="165"/>
      <c r="B128" s="194">
        <v>1</v>
      </c>
      <c r="C128" s="274" t="s">
        <v>505</v>
      </c>
      <c r="D128" s="274"/>
      <c r="E128" s="274"/>
      <c r="F128" s="274"/>
      <c r="G128" s="274"/>
      <c r="H128" s="274"/>
      <c r="I128" s="274"/>
      <c r="J128" s="274"/>
      <c r="K128" s="274"/>
      <c r="L128" s="274"/>
      <c r="M128" s="274"/>
      <c r="N128" s="274"/>
      <c r="O128" s="274"/>
      <c r="P128" s="274"/>
      <c r="Q128" s="274"/>
      <c r="R128" s="274"/>
      <c r="S128" s="274"/>
      <c r="T128" s="274"/>
      <c r="U128" s="274"/>
      <c r="V128" s="198"/>
      <c r="W128" s="165"/>
    </row>
    <row r="129" spans="1:23" ht="20.100000000000001" customHeight="1" x14ac:dyDescent="0.25">
      <c r="A129" s="165"/>
      <c r="B129" s="194">
        <v>2</v>
      </c>
      <c r="C129" s="274"/>
      <c r="D129" s="274"/>
      <c r="E129" s="274"/>
      <c r="F129" s="274"/>
      <c r="G129" s="274"/>
      <c r="H129" s="274"/>
      <c r="I129" s="274"/>
      <c r="J129" s="274"/>
      <c r="K129" s="274"/>
      <c r="L129" s="274"/>
      <c r="M129" s="274"/>
      <c r="N129" s="274"/>
      <c r="O129" s="274"/>
      <c r="P129" s="274"/>
      <c r="Q129" s="274"/>
      <c r="R129" s="274"/>
      <c r="S129" s="274"/>
      <c r="T129" s="274"/>
      <c r="U129" s="274"/>
      <c r="V129" s="198"/>
      <c r="W129" s="165"/>
    </row>
    <row r="130" spans="1:23" ht="20.100000000000001" customHeight="1" x14ac:dyDescent="0.25">
      <c r="A130" s="165"/>
      <c r="B130" s="194">
        <v>3</v>
      </c>
      <c r="C130" s="274" t="s">
        <v>0</v>
      </c>
      <c r="D130" s="274"/>
      <c r="E130" s="274"/>
      <c r="F130" s="274"/>
      <c r="G130" s="274"/>
      <c r="H130" s="274"/>
      <c r="I130" s="274"/>
      <c r="J130" s="274"/>
      <c r="K130" s="274"/>
      <c r="L130" s="274"/>
      <c r="M130" s="274"/>
      <c r="N130" s="274"/>
      <c r="O130" s="274"/>
      <c r="P130" s="274"/>
      <c r="Q130" s="274"/>
      <c r="R130" s="274"/>
      <c r="S130" s="274"/>
      <c r="T130" s="274"/>
      <c r="U130" s="274"/>
      <c r="V130" s="198"/>
      <c r="W130" s="165"/>
    </row>
    <row r="131" spans="1:23" ht="20.100000000000001" customHeight="1" x14ac:dyDescent="0.25">
      <c r="A131" s="165"/>
      <c r="B131" s="194">
        <v>4</v>
      </c>
      <c r="C131" s="290" t="s">
        <v>506</v>
      </c>
      <c r="D131" s="290"/>
      <c r="E131" s="290"/>
      <c r="F131" s="290"/>
      <c r="G131" s="290"/>
      <c r="H131" s="290"/>
      <c r="I131" s="290"/>
      <c r="J131" s="290"/>
      <c r="K131" s="290"/>
      <c r="L131" s="290"/>
      <c r="M131" s="290"/>
      <c r="N131" s="290"/>
      <c r="O131" s="290"/>
      <c r="P131" s="290"/>
      <c r="Q131" s="290"/>
      <c r="R131" s="290"/>
      <c r="S131" s="290"/>
      <c r="T131" s="290"/>
      <c r="U131" s="290"/>
      <c r="V131" s="198"/>
      <c r="W131" s="165"/>
    </row>
    <row r="132" spans="1:23" ht="20.100000000000001" customHeight="1" x14ac:dyDescent="0.25">
      <c r="A132" s="165"/>
      <c r="B132" s="194">
        <v>5</v>
      </c>
      <c r="C132" s="274" t="s">
        <v>507</v>
      </c>
      <c r="D132" s="274"/>
      <c r="E132" s="274"/>
      <c r="F132" s="274"/>
      <c r="G132" s="274"/>
      <c r="H132" s="274"/>
      <c r="I132" s="274"/>
      <c r="J132" s="274"/>
      <c r="K132" s="274"/>
      <c r="L132" s="274"/>
      <c r="M132" s="274"/>
      <c r="N132" s="274"/>
      <c r="O132" s="274"/>
      <c r="P132" s="274"/>
      <c r="Q132" s="274"/>
      <c r="R132" s="274"/>
      <c r="S132" s="274"/>
      <c r="T132" s="274"/>
      <c r="U132" s="274"/>
      <c r="V132" s="198"/>
      <c r="W132" s="165"/>
    </row>
    <row r="133" spans="1:23" ht="20.100000000000001" customHeight="1" x14ac:dyDescent="0.25">
      <c r="A133" s="165"/>
      <c r="B133" s="194">
        <v>6</v>
      </c>
      <c r="C133" s="274"/>
      <c r="D133" s="274"/>
      <c r="E133" s="274"/>
      <c r="F133" s="274"/>
      <c r="G133" s="274"/>
      <c r="H133" s="274"/>
      <c r="I133" s="274"/>
      <c r="J133" s="274"/>
      <c r="K133" s="274"/>
      <c r="L133" s="274"/>
      <c r="M133" s="274"/>
      <c r="N133" s="274"/>
      <c r="O133" s="274"/>
      <c r="P133" s="274"/>
      <c r="Q133" s="274"/>
      <c r="R133" s="274"/>
      <c r="S133" s="274"/>
      <c r="T133" s="274"/>
      <c r="U133" s="274"/>
      <c r="V133" s="198"/>
      <c r="W133" s="165"/>
    </row>
    <row r="134" spans="1:23" ht="20.100000000000001" customHeight="1" x14ac:dyDescent="0.25">
      <c r="A134" s="165"/>
      <c r="B134" s="194">
        <v>7</v>
      </c>
      <c r="C134" s="274"/>
      <c r="D134" s="274"/>
      <c r="E134" s="274"/>
      <c r="F134" s="274"/>
      <c r="G134" s="274"/>
      <c r="H134" s="274"/>
      <c r="I134" s="274"/>
      <c r="J134" s="274"/>
      <c r="K134" s="274"/>
      <c r="L134" s="274"/>
      <c r="M134" s="274"/>
      <c r="N134" s="274"/>
      <c r="O134" s="274"/>
      <c r="P134" s="274"/>
      <c r="Q134" s="274"/>
      <c r="R134" s="274"/>
      <c r="S134" s="274"/>
      <c r="T134" s="274"/>
      <c r="U134" s="274"/>
      <c r="V134" s="198"/>
      <c r="W134" s="165"/>
    </row>
    <row r="135" spans="1:23" ht="20.100000000000001" customHeight="1" x14ac:dyDescent="0.25">
      <c r="A135" s="165"/>
      <c r="B135" s="194">
        <v>8</v>
      </c>
      <c r="C135" s="274"/>
      <c r="D135" s="274"/>
      <c r="E135" s="274"/>
      <c r="F135" s="274"/>
      <c r="G135" s="274"/>
      <c r="H135" s="274"/>
      <c r="I135" s="274"/>
      <c r="J135" s="274"/>
      <c r="K135" s="274"/>
      <c r="L135" s="274"/>
      <c r="M135" s="274"/>
      <c r="N135" s="274"/>
      <c r="O135" s="274"/>
      <c r="P135" s="274"/>
      <c r="Q135" s="274"/>
      <c r="R135" s="274"/>
      <c r="S135" s="274"/>
      <c r="T135" s="274"/>
      <c r="U135" s="274"/>
      <c r="V135" s="198"/>
      <c r="W135" s="165"/>
    </row>
    <row r="136" spans="1:23" ht="20.100000000000001" customHeight="1" x14ac:dyDescent="0.25">
      <c r="A136" s="165"/>
      <c r="B136" s="194">
        <v>9</v>
      </c>
      <c r="C136" s="274"/>
      <c r="D136" s="274"/>
      <c r="E136" s="274"/>
      <c r="F136" s="274"/>
      <c r="G136" s="274"/>
      <c r="H136" s="274"/>
      <c r="I136" s="274"/>
      <c r="J136" s="274"/>
      <c r="K136" s="274"/>
      <c r="L136" s="274"/>
      <c r="M136" s="274"/>
      <c r="N136" s="274"/>
      <c r="O136" s="274"/>
      <c r="P136" s="274"/>
      <c r="Q136" s="274"/>
      <c r="R136" s="274"/>
      <c r="S136" s="274"/>
      <c r="T136" s="274"/>
      <c r="U136" s="274"/>
      <c r="V136" s="198"/>
      <c r="W136" s="165"/>
    </row>
    <row r="137" spans="1:23" ht="20.100000000000001" customHeight="1" x14ac:dyDescent="0.25">
      <c r="A137" s="165"/>
      <c r="B137" s="199" t="s">
        <v>508</v>
      </c>
      <c r="C137" s="274"/>
      <c r="D137" s="274"/>
      <c r="E137" s="274"/>
      <c r="F137" s="274"/>
      <c r="G137" s="274"/>
      <c r="H137" s="274"/>
      <c r="I137" s="274"/>
      <c r="J137" s="274"/>
      <c r="K137" s="274"/>
      <c r="L137" s="274"/>
      <c r="M137" s="274"/>
      <c r="N137" s="274"/>
      <c r="O137" s="274"/>
      <c r="P137" s="274"/>
      <c r="Q137" s="274"/>
      <c r="R137" s="274"/>
      <c r="S137" s="274"/>
      <c r="T137" s="274"/>
      <c r="U137" s="274"/>
      <c r="V137" s="198"/>
      <c r="W137" s="165"/>
    </row>
    <row r="138" spans="1:23" ht="15" customHeight="1" x14ac:dyDescent="0.25">
      <c r="A138" s="165"/>
      <c r="B138" s="194"/>
      <c r="C138" s="198"/>
      <c r="D138" s="198"/>
      <c r="E138" s="198"/>
      <c r="F138" s="198"/>
      <c r="G138" s="198"/>
      <c r="H138" s="198"/>
      <c r="I138" s="198"/>
      <c r="J138" s="198"/>
      <c r="K138" s="198"/>
      <c r="L138" s="198"/>
      <c r="M138" s="198"/>
      <c r="N138" s="198"/>
      <c r="O138" s="198"/>
      <c r="P138" s="198"/>
      <c r="Q138" s="198"/>
      <c r="R138" s="198"/>
      <c r="S138" s="198"/>
      <c r="T138" s="198"/>
      <c r="U138" s="198"/>
      <c r="V138" s="198"/>
      <c r="W138" s="165"/>
    </row>
    <row r="139" spans="1:23" ht="20.100000000000001" customHeight="1" x14ac:dyDescent="0.25">
      <c r="A139" s="165"/>
      <c r="B139" s="288"/>
      <c r="C139" s="288"/>
      <c r="D139" s="288"/>
      <c r="E139" s="288"/>
      <c r="F139" s="288"/>
      <c r="G139" s="288"/>
      <c r="H139" s="288"/>
      <c r="I139" s="288"/>
      <c r="J139" s="288"/>
      <c r="K139" s="288"/>
      <c r="L139" s="288"/>
      <c r="M139" s="288"/>
      <c r="N139" s="288"/>
      <c r="O139" s="288"/>
      <c r="P139" s="288"/>
      <c r="Q139" s="288"/>
      <c r="R139" s="288"/>
      <c r="S139" s="288"/>
      <c r="T139" s="288"/>
      <c r="U139" s="288"/>
      <c r="V139" s="288"/>
      <c r="W139" s="165"/>
    </row>
    <row r="140" spans="1:23" ht="10.15" customHeight="1" x14ac:dyDescent="0.25">
      <c r="A140" s="165"/>
      <c r="B140" s="168"/>
      <c r="C140" s="168"/>
      <c r="D140" s="168"/>
      <c r="E140" s="168"/>
      <c r="F140" s="168"/>
      <c r="G140" s="168"/>
      <c r="H140" s="168"/>
      <c r="I140" s="168"/>
      <c r="J140" s="168"/>
      <c r="K140" s="168"/>
      <c r="L140" s="168"/>
      <c r="M140" s="168"/>
      <c r="N140" s="168"/>
      <c r="O140" s="168"/>
      <c r="P140" s="168"/>
      <c r="Q140" s="168"/>
      <c r="R140" s="168"/>
      <c r="S140" s="168"/>
      <c r="T140" s="168"/>
      <c r="U140" s="168"/>
      <c r="V140" s="168"/>
      <c r="W140" s="165"/>
    </row>
    <row r="141" spans="1:23" ht="10.15" customHeight="1" x14ac:dyDescent="0.25">
      <c r="A141" s="165"/>
      <c r="B141" s="168"/>
      <c r="C141" s="168"/>
      <c r="D141" s="168"/>
      <c r="E141" s="168"/>
      <c r="F141" s="168"/>
      <c r="G141" s="168"/>
      <c r="H141" s="168"/>
      <c r="I141" s="168"/>
      <c r="J141" s="168"/>
      <c r="K141" s="168"/>
      <c r="L141" s="168"/>
      <c r="M141" s="168"/>
      <c r="N141" s="168"/>
      <c r="O141" s="168"/>
      <c r="P141" s="168"/>
      <c r="Q141" s="168"/>
      <c r="R141" s="168"/>
      <c r="S141" s="168"/>
      <c r="T141" s="168"/>
      <c r="U141" s="168"/>
      <c r="V141" s="168"/>
      <c r="W141" s="165"/>
    </row>
    <row r="142" spans="1:23" ht="25.15" customHeight="1" x14ac:dyDescent="0.25">
      <c r="A142" s="165"/>
      <c r="B142" s="168"/>
      <c r="C142" s="263" t="s">
        <v>509</v>
      </c>
      <c r="D142" s="263"/>
      <c r="E142" s="263"/>
      <c r="F142" s="200">
        <f>U5</f>
        <v>537.54999999999995</v>
      </c>
      <c r="G142" s="289" t="s">
        <v>510</v>
      </c>
      <c r="H142" s="289"/>
      <c r="I142" s="289"/>
      <c r="J142" s="289"/>
      <c r="K142" s="200">
        <f>N20+N125</f>
        <v>92.8</v>
      </c>
      <c r="L142" s="289" t="s">
        <v>511</v>
      </c>
      <c r="M142" s="289"/>
      <c r="N142" s="289"/>
      <c r="O142" s="289"/>
      <c r="P142" s="200">
        <f>O20+O125</f>
        <v>444.75</v>
      </c>
      <c r="Q142" s="289" t="s">
        <v>512</v>
      </c>
      <c r="R142" s="289"/>
      <c r="S142" s="289"/>
      <c r="T142" s="289"/>
      <c r="U142" s="200">
        <f>(F142/F143)*100</f>
        <v>58.113513513513503</v>
      </c>
      <c r="V142" s="168"/>
      <c r="W142" s="165"/>
    </row>
    <row r="143" spans="1:23" ht="30.6" customHeight="1" x14ac:dyDescent="0.25">
      <c r="A143" s="165"/>
      <c r="B143" s="168"/>
      <c r="C143" s="263" t="s">
        <v>513</v>
      </c>
      <c r="D143" s="263"/>
      <c r="E143" s="263"/>
      <c r="F143" s="200">
        <f>K143+P143</f>
        <v>925</v>
      </c>
      <c r="G143" s="289" t="s">
        <v>514</v>
      </c>
      <c r="H143" s="289"/>
      <c r="I143" s="289"/>
      <c r="J143" s="289"/>
      <c r="K143" s="200">
        <f>J125+J20</f>
        <v>330</v>
      </c>
      <c r="L143" s="289" t="s">
        <v>515</v>
      </c>
      <c r="M143" s="289"/>
      <c r="N143" s="289"/>
      <c r="O143" s="289"/>
      <c r="P143" s="200">
        <f>K125+K20</f>
        <v>595</v>
      </c>
      <c r="Q143" s="289" t="s">
        <v>516</v>
      </c>
      <c r="R143" s="289"/>
      <c r="S143" s="289"/>
      <c r="T143" s="289"/>
      <c r="U143" s="200">
        <f>(K143/(F143/100))</f>
        <v>35.675675675675677</v>
      </c>
      <c r="V143" s="168"/>
      <c r="W143" s="165"/>
    </row>
    <row r="144" spans="1:23" ht="12" customHeight="1" x14ac:dyDescent="0.25">
      <c r="A144" s="165"/>
      <c r="B144" s="168"/>
      <c r="C144" s="168"/>
      <c r="D144" s="168"/>
      <c r="E144" s="168"/>
      <c r="F144" s="168"/>
      <c r="G144" s="168"/>
      <c r="H144" s="168"/>
      <c r="I144" s="168"/>
      <c r="J144" s="168"/>
      <c r="K144" s="168"/>
      <c r="L144" s="270"/>
      <c r="M144" s="270"/>
      <c r="N144" s="168"/>
      <c r="O144" s="168"/>
      <c r="P144" s="168"/>
      <c r="Q144" s="168"/>
      <c r="R144" s="203"/>
      <c r="S144" s="204"/>
      <c r="T144" s="204"/>
      <c r="U144" s="204"/>
      <c r="V144" s="204"/>
      <c r="W144" s="165"/>
    </row>
    <row r="145" spans="1:23" ht="20.100000000000001" customHeight="1" x14ac:dyDescent="0.25">
      <c r="A145" s="165"/>
      <c r="B145" s="165"/>
      <c r="C145" s="165"/>
      <c r="D145" s="165"/>
      <c r="E145" s="165"/>
      <c r="F145" s="165"/>
      <c r="G145" s="165"/>
      <c r="H145" s="165"/>
      <c r="I145" s="165"/>
      <c r="J145" s="165"/>
      <c r="K145" s="165"/>
      <c r="L145" s="165"/>
      <c r="M145" s="165"/>
      <c r="N145" s="165"/>
      <c r="O145" s="165"/>
      <c r="P145" s="165"/>
      <c r="Q145" s="165"/>
      <c r="R145" s="165"/>
      <c r="S145" s="202"/>
      <c r="T145" s="202"/>
      <c r="U145" s="202"/>
      <c r="V145" s="202"/>
      <c r="W145" s="165"/>
    </row>
    <row r="146" spans="1:23" ht="18" customHeight="1" x14ac:dyDescent="0.25"/>
    <row r="147" spans="1:23" s="201" customFormat="1" ht="18" customHeight="1" x14ac:dyDescent="0.25">
      <c r="B147" s="283" t="s">
        <v>526</v>
      </c>
      <c r="C147" s="283"/>
      <c r="D147" s="283"/>
      <c r="E147" s="283"/>
      <c r="F147" s="283"/>
      <c r="G147" s="283"/>
      <c r="H147" s="283"/>
      <c r="I147" s="283"/>
      <c r="J147" s="283"/>
      <c r="K147" s="283"/>
      <c r="L147" s="283"/>
      <c r="M147" s="283"/>
      <c r="N147" s="283"/>
      <c r="O147" s="283"/>
      <c r="P147" s="283"/>
      <c r="Q147" s="283"/>
      <c r="R147" s="283"/>
      <c r="S147" s="283"/>
      <c r="T147" s="283"/>
      <c r="U147" s="283"/>
      <c r="V147" s="283"/>
    </row>
    <row r="148" spans="1:23" s="201" customFormat="1" ht="18" customHeight="1" x14ac:dyDescent="0.25">
      <c r="B148" s="283"/>
      <c r="C148" s="283"/>
      <c r="D148" s="283"/>
      <c r="E148" s="283"/>
      <c r="F148" s="283"/>
      <c r="G148" s="283"/>
      <c r="H148" s="283"/>
      <c r="I148" s="283"/>
      <c r="J148" s="283"/>
      <c r="K148" s="283"/>
      <c r="L148" s="283"/>
      <c r="M148" s="283"/>
      <c r="N148" s="283"/>
      <c r="O148" s="283"/>
      <c r="P148" s="283"/>
      <c r="Q148" s="283"/>
      <c r="R148" s="283"/>
      <c r="S148" s="283"/>
      <c r="T148" s="283"/>
      <c r="U148" s="283"/>
      <c r="V148" s="283"/>
    </row>
    <row r="149" spans="1:23" ht="18" customHeight="1" x14ac:dyDescent="0.25">
      <c r="B149" s="283"/>
      <c r="C149" s="283"/>
      <c r="D149" s="283"/>
      <c r="E149" s="283"/>
      <c r="F149" s="283"/>
      <c r="G149" s="283"/>
      <c r="H149" s="283"/>
      <c r="I149" s="283"/>
      <c r="J149" s="283"/>
      <c r="K149" s="283"/>
      <c r="L149" s="283"/>
      <c r="M149" s="283"/>
      <c r="N149" s="283"/>
      <c r="O149" s="283"/>
      <c r="P149" s="283"/>
      <c r="Q149" s="283"/>
      <c r="R149" s="283"/>
      <c r="S149" s="283"/>
      <c r="T149" s="283"/>
      <c r="U149" s="283"/>
      <c r="V149" s="283"/>
    </row>
    <row r="150" spans="1:23" ht="18" customHeight="1" x14ac:dyDescent="0.25">
      <c r="B150" s="283"/>
      <c r="C150" s="283"/>
      <c r="D150" s="283"/>
      <c r="E150" s="283"/>
      <c r="F150" s="283"/>
      <c r="G150" s="283"/>
      <c r="H150" s="283"/>
      <c r="I150" s="283"/>
      <c r="J150" s="283"/>
      <c r="K150" s="283"/>
      <c r="L150" s="283"/>
      <c r="M150" s="283"/>
      <c r="N150" s="283"/>
      <c r="O150" s="283"/>
      <c r="P150" s="283"/>
      <c r="Q150" s="283"/>
      <c r="R150" s="283"/>
      <c r="S150" s="283"/>
      <c r="T150" s="283"/>
      <c r="U150" s="283"/>
      <c r="V150" s="283"/>
    </row>
    <row r="151" spans="1:23" ht="18" customHeight="1" x14ac:dyDescent="0.25"/>
  </sheetData>
  <sheetProtection password="E10E" sheet="1" objects="1" scenarios="1"/>
  <mergeCells count="382">
    <mergeCell ref="L144:M144"/>
    <mergeCell ref="B147:V150"/>
    <mergeCell ref="G5:J6"/>
    <mergeCell ref="C9:G9"/>
    <mergeCell ref="B139:V139"/>
    <mergeCell ref="C142:E142"/>
    <mergeCell ref="G142:J142"/>
    <mergeCell ref="L142:O142"/>
    <mergeCell ref="Q142:T142"/>
    <mergeCell ref="C143:E143"/>
    <mergeCell ref="G143:J143"/>
    <mergeCell ref="L143:O143"/>
    <mergeCell ref="Q143:T143"/>
    <mergeCell ref="C129:U129"/>
    <mergeCell ref="C130:U130"/>
    <mergeCell ref="C131:U131"/>
    <mergeCell ref="C132:U132"/>
    <mergeCell ref="C133:U133"/>
    <mergeCell ref="C134:U134"/>
    <mergeCell ref="C135:U135"/>
    <mergeCell ref="C136:U136"/>
    <mergeCell ref="C137:U137"/>
    <mergeCell ref="L88:M88"/>
    <mergeCell ref="B127:K127"/>
    <mergeCell ref="C128:U128"/>
    <mergeCell ref="C84:I84"/>
    <mergeCell ref="L84:M84"/>
    <mergeCell ref="P84:U84"/>
    <mergeCell ref="C85:I85"/>
    <mergeCell ref="L85:M85"/>
    <mergeCell ref="P85:U85"/>
    <mergeCell ref="C86:I86"/>
    <mergeCell ref="L86:M86"/>
    <mergeCell ref="P86:U86"/>
    <mergeCell ref="C100:I100"/>
    <mergeCell ref="L100:M100"/>
    <mergeCell ref="P100:U100"/>
    <mergeCell ref="C101:I101"/>
    <mergeCell ref="P101:U101"/>
    <mergeCell ref="C102:I102"/>
    <mergeCell ref="L102:M102"/>
    <mergeCell ref="P102:U102"/>
    <mergeCell ref="L92:M92"/>
    <mergeCell ref="C88:I88"/>
    <mergeCell ref="P88:U88"/>
    <mergeCell ref="C89:I89"/>
    <mergeCell ref="L89:M89"/>
    <mergeCell ref="P92:U92"/>
    <mergeCell ref="C81:I81"/>
    <mergeCell ref="L81:M81"/>
    <mergeCell ref="P81:U81"/>
    <mergeCell ref="C82:I82"/>
    <mergeCell ref="L82:M82"/>
    <mergeCell ref="P82:U82"/>
    <mergeCell ref="C83:I83"/>
    <mergeCell ref="L83:M83"/>
    <mergeCell ref="P83:U83"/>
    <mergeCell ref="C78:I78"/>
    <mergeCell ref="L78:M78"/>
    <mergeCell ref="P78:U78"/>
    <mergeCell ref="C79:I79"/>
    <mergeCell ref="L79:M79"/>
    <mergeCell ref="P79:U79"/>
    <mergeCell ref="C80:I80"/>
    <mergeCell ref="L80:M80"/>
    <mergeCell ref="P80:U80"/>
    <mergeCell ref="C75:I75"/>
    <mergeCell ref="L75:M75"/>
    <mergeCell ref="P75:U75"/>
    <mergeCell ref="C76:I76"/>
    <mergeCell ref="L76:M76"/>
    <mergeCell ref="P76:U76"/>
    <mergeCell ref="C77:I77"/>
    <mergeCell ref="L77:M77"/>
    <mergeCell ref="P77:U77"/>
    <mergeCell ref="C64:I64"/>
    <mergeCell ref="L64:M64"/>
    <mergeCell ref="P64:U64"/>
    <mergeCell ref="C125:D125"/>
    <mergeCell ref="L125:M125"/>
    <mergeCell ref="P125:R125"/>
    <mergeCell ref="C65:I65"/>
    <mergeCell ref="P65:U65"/>
    <mergeCell ref="C66:I66"/>
    <mergeCell ref="L66:M66"/>
    <mergeCell ref="P66:U66"/>
    <mergeCell ref="C67:I67"/>
    <mergeCell ref="L67:M67"/>
    <mergeCell ref="P67:U67"/>
    <mergeCell ref="C68:I68"/>
    <mergeCell ref="L68:M68"/>
    <mergeCell ref="P68:U68"/>
    <mergeCell ref="C103:I103"/>
    <mergeCell ref="L103:M103"/>
    <mergeCell ref="P89:U89"/>
    <mergeCell ref="C90:I90"/>
    <mergeCell ref="L90:M90"/>
    <mergeCell ref="P90:U90"/>
    <mergeCell ref="C87:I87"/>
    <mergeCell ref="C93:I93"/>
    <mergeCell ref="L93:M93"/>
    <mergeCell ref="P93:U93"/>
    <mergeCell ref="C70:I70"/>
    <mergeCell ref="P70:U70"/>
    <mergeCell ref="L65:M65"/>
    <mergeCell ref="L69:M69"/>
    <mergeCell ref="C69:I69"/>
    <mergeCell ref="P69:U69"/>
    <mergeCell ref="L87:M87"/>
    <mergeCell ref="P87:U87"/>
    <mergeCell ref="L70:M70"/>
    <mergeCell ref="C71:I71"/>
    <mergeCell ref="P71:U71"/>
    <mergeCell ref="L71:M71"/>
    <mergeCell ref="C72:I72"/>
    <mergeCell ref="L72:M72"/>
    <mergeCell ref="P72:U72"/>
    <mergeCell ref="C73:I73"/>
    <mergeCell ref="L73:M73"/>
    <mergeCell ref="P73:U73"/>
    <mergeCell ref="C74:I74"/>
    <mergeCell ref="L74:M74"/>
    <mergeCell ref="P74:U74"/>
    <mergeCell ref="C61:I61"/>
    <mergeCell ref="L61:M61"/>
    <mergeCell ref="P61:U61"/>
    <mergeCell ref="C62:I62"/>
    <mergeCell ref="L62:M62"/>
    <mergeCell ref="P62:U62"/>
    <mergeCell ref="C63:I63"/>
    <mergeCell ref="L63:M63"/>
    <mergeCell ref="P63:U63"/>
    <mergeCell ref="C58:I58"/>
    <mergeCell ref="L58:M58"/>
    <mergeCell ref="P58:U58"/>
    <mergeCell ref="C59:I59"/>
    <mergeCell ref="L59:M59"/>
    <mergeCell ref="P59:U59"/>
    <mergeCell ref="C60:I60"/>
    <mergeCell ref="L60:M60"/>
    <mergeCell ref="P60:U60"/>
    <mergeCell ref="C55:I55"/>
    <mergeCell ref="L55:M55"/>
    <mergeCell ref="P55:U55"/>
    <mergeCell ref="C56:I56"/>
    <mergeCell ref="L56:M56"/>
    <mergeCell ref="P56:U56"/>
    <mergeCell ref="C57:I57"/>
    <mergeCell ref="L57:M57"/>
    <mergeCell ref="P57:U57"/>
    <mergeCell ref="C52:I52"/>
    <mergeCell ref="L52:M52"/>
    <mergeCell ref="P52:U52"/>
    <mergeCell ref="C53:I53"/>
    <mergeCell ref="L53:M53"/>
    <mergeCell ref="P53:U53"/>
    <mergeCell ref="C54:I54"/>
    <mergeCell ref="L54:M54"/>
    <mergeCell ref="P54:U54"/>
    <mergeCell ref="C49:I49"/>
    <mergeCell ref="L49:M49"/>
    <mergeCell ref="P49:U49"/>
    <mergeCell ref="C50:I50"/>
    <mergeCell ref="L50:M50"/>
    <mergeCell ref="P50:U50"/>
    <mergeCell ref="C51:I51"/>
    <mergeCell ref="L51:M51"/>
    <mergeCell ref="P51:U51"/>
    <mergeCell ref="C46:I46"/>
    <mergeCell ref="L46:M46"/>
    <mergeCell ref="P46:U46"/>
    <mergeCell ref="C47:I47"/>
    <mergeCell ref="L47:M47"/>
    <mergeCell ref="P47:U47"/>
    <mergeCell ref="C48:I48"/>
    <mergeCell ref="L48:M48"/>
    <mergeCell ref="P48:U48"/>
    <mergeCell ref="C43:I43"/>
    <mergeCell ref="L43:M43"/>
    <mergeCell ref="P43:U43"/>
    <mergeCell ref="C44:I44"/>
    <mergeCell ref="L44:M44"/>
    <mergeCell ref="P44:U44"/>
    <mergeCell ref="C45:I45"/>
    <mergeCell ref="L45:M45"/>
    <mergeCell ref="P45:U45"/>
    <mergeCell ref="C40:I40"/>
    <mergeCell ref="L40:M40"/>
    <mergeCell ref="P40:U40"/>
    <mergeCell ref="C41:I41"/>
    <mergeCell ref="L41:M41"/>
    <mergeCell ref="P41:U41"/>
    <mergeCell ref="C42:I42"/>
    <mergeCell ref="L42:M42"/>
    <mergeCell ref="P42:U42"/>
    <mergeCell ref="C37:I37"/>
    <mergeCell ref="L37:M37"/>
    <mergeCell ref="P37:U37"/>
    <mergeCell ref="C38:I38"/>
    <mergeCell ref="L38:M38"/>
    <mergeCell ref="P38:U38"/>
    <mergeCell ref="C39:I39"/>
    <mergeCell ref="L39:M39"/>
    <mergeCell ref="P39:U39"/>
    <mergeCell ref="C34:I34"/>
    <mergeCell ref="L34:M34"/>
    <mergeCell ref="P34:U34"/>
    <mergeCell ref="C35:I35"/>
    <mergeCell ref="L35:M35"/>
    <mergeCell ref="P35:U35"/>
    <mergeCell ref="C36:I36"/>
    <mergeCell ref="L36:M36"/>
    <mergeCell ref="P36:U36"/>
    <mergeCell ref="C31:I31"/>
    <mergeCell ref="L31:M31"/>
    <mergeCell ref="P31:U31"/>
    <mergeCell ref="C32:I32"/>
    <mergeCell ref="L32:M32"/>
    <mergeCell ref="P32:U32"/>
    <mergeCell ref="C33:I33"/>
    <mergeCell ref="L33:M33"/>
    <mergeCell ref="P33:U33"/>
    <mergeCell ref="C28:I28"/>
    <mergeCell ref="L28:M28"/>
    <mergeCell ref="P28:U28"/>
    <mergeCell ref="C29:I29"/>
    <mergeCell ref="L29:M29"/>
    <mergeCell ref="P29:U29"/>
    <mergeCell ref="C30:I30"/>
    <mergeCell ref="L30:M30"/>
    <mergeCell ref="P30:U30"/>
    <mergeCell ref="C25:I25"/>
    <mergeCell ref="L25:M25"/>
    <mergeCell ref="P25:U25"/>
    <mergeCell ref="C26:I26"/>
    <mergeCell ref="L26:M26"/>
    <mergeCell ref="P26:U26"/>
    <mergeCell ref="C27:I27"/>
    <mergeCell ref="L27:M27"/>
    <mergeCell ref="P27:U27"/>
    <mergeCell ref="C22:K22"/>
    <mergeCell ref="M22:P22"/>
    <mergeCell ref="Q22:T22"/>
    <mergeCell ref="C23:F23"/>
    <mergeCell ref="L23:M23"/>
    <mergeCell ref="C24:I24"/>
    <mergeCell ref="L24:M24"/>
    <mergeCell ref="P24:U24"/>
    <mergeCell ref="L104:M104"/>
    <mergeCell ref="P104:U104"/>
    <mergeCell ref="L101:M101"/>
    <mergeCell ref="C94:I94"/>
    <mergeCell ref="L94:M94"/>
    <mergeCell ref="P94:U94"/>
    <mergeCell ref="C95:I95"/>
    <mergeCell ref="L95:M95"/>
    <mergeCell ref="P95:U95"/>
    <mergeCell ref="C96:I96"/>
    <mergeCell ref="L96:M96"/>
    <mergeCell ref="P96:U96"/>
    <mergeCell ref="C91:I91"/>
    <mergeCell ref="L91:M91"/>
    <mergeCell ref="P91:U91"/>
    <mergeCell ref="C92:I92"/>
    <mergeCell ref="C123:I123"/>
    <mergeCell ref="L123:M123"/>
    <mergeCell ref="P123:U123"/>
    <mergeCell ref="C124:I124"/>
    <mergeCell ref="P124:U124"/>
    <mergeCell ref="L124:M124"/>
    <mergeCell ref="C120:I120"/>
    <mergeCell ref="L120:M120"/>
    <mergeCell ref="P120:U120"/>
    <mergeCell ref="C121:I121"/>
    <mergeCell ref="L121:M121"/>
    <mergeCell ref="P121:U121"/>
    <mergeCell ref="C122:I122"/>
    <mergeCell ref="L122:M122"/>
    <mergeCell ref="P122:U122"/>
    <mergeCell ref="L119:M119"/>
    <mergeCell ref="P119:U119"/>
    <mergeCell ref="C114:I114"/>
    <mergeCell ref="L114:M114"/>
    <mergeCell ref="P114:U114"/>
    <mergeCell ref="C115:I115"/>
    <mergeCell ref="L115:M115"/>
    <mergeCell ref="P115:U115"/>
    <mergeCell ref="C116:I116"/>
    <mergeCell ref="L116:M116"/>
    <mergeCell ref="P116:U116"/>
    <mergeCell ref="C117:I117"/>
    <mergeCell ref="L117:M117"/>
    <mergeCell ref="P117:U117"/>
    <mergeCell ref="C118:I118"/>
    <mergeCell ref="L118:M118"/>
    <mergeCell ref="P118:U118"/>
    <mergeCell ref="C119:I119"/>
    <mergeCell ref="C111:I111"/>
    <mergeCell ref="L111:M111"/>
    <mergeCell ref="P111:U111"/>
    <mergeCell ref="C112:I112"/>
    <mergeCell ref="L112:M112"/>
    <mergeCell ref="P112:U112"/>
    <mergeCell ref="C113:I113"/>
    <mergeCell ref="L113:M113"/>
    <mergeCell ref="P113:U113"/>
    <mergeCell ref="C106:I106"/>
    <mergeCell ref="L106:M106"/>
    <mergeCell ref="P106:U106"/>
    <mergeCell ref="C107:I107"/>
    <mergeCell ref="L107:M107"/>
    <mergeCell ref="P107:U107"/>
    <mergeCell ref="C110:I110"/>
    <mergeCell ref="L110:M110"/>
    <mergeCell ref="P110:U110"/>
    <mergeCell ref="C108:I108"/>
    <mergeCell ref="L108:M108"/>
    <mergeCell ref="P108:U108"/>
    <mergeCell ref="C109:I109"/>
    <mergeCell ref="L109:M109"/>
    <mergeCell ref="P109:U109"/>
    <mergeCell ref="L105:M105"/>
    <mergeCell ref="C97:I97"/>
    <mergeCell ref="L97:M97"/>
    <mergeCell ref="P97:U97"/>
    <mergeCell ref="C98:I98"/>
    <mergeCell ref="L98:M98"/>
    <mergeCell ref="P98:U98"/>
    <mergeCell ref="C99:I99"/>
    <mergeCell ref="L99:M99"/>
    <mergeCell ref="P99:U99"/>
    <mergeCell ref="C105:I105"/>
    <mergeCell ref="P105:U105"/>
    <mergeCell ref="P103:U103"/>
    <mergeCell ref="C104:I104"/>
    <mergeCell ref="C18:I18"/>
    <mergeCell ref="L18:M18"/>
    <mergeCell ref="P18:U18"/>
    <mergeCell ref="C19:I19"/>
    <mergeCell ref="L19:M19"/>
    <mergeCell ref="P19:U19"/>
    <mergeCell ref="C20:D20"/>
    <mergeCell ref="E20:G20"/>
    <mergeCell ref="L20:M20"/>
    <mergeCell ref="P20:R20"/>
    <mergeCell ref="C15:I15"/>
    <mergeCell ref="L15:M15"/>
    <mergeCell ref="P15:U15"/>
    <mergeCell ref="C16:I16"/>
    <mergeCell ref="L16:M16"/>
    <mergeCell ref="P16:U16"/>
    <mergeCell ref="C17:I17"/>
    <mergeCell ref="L17:M17"/>
    <mergeCell ref="P17:U17"/>
    <mergeCell ref="C12:I12"/>
    <mergeCell ref="L12:M12"/>
    <mergeCell ref="P12:U12"/>
    <mergeCell ref="C13:I13"/>
    <mergeCell ref="L13:M13"/>
    <mergeCell ref="P13:U13"/>
    <mergeCell ref="C14:I14"/>
    <mergeCell ref="L14:M14"/>
    <mergeCell ref="P14:U14"/>
    <mergeCell ref="C8:D8"/>
    <mergeCell ref="M8:P8"/>
    <mergeCell ref="Q8:T8"/>
    <mergeCell ref="L9:M9"/>
    <mergeCell ref="C10:I10"/>
    <mergeCell ref="L10:M10"/>
    <mergeCell ref="P10:U10"/>
    <mergeCell ref="C11:I11"/>
    <mergeCell ref="L11:M11"/>
    <mergeCell ref="P11:U11"/>
    <mergeCell ref="P1:P3"/>
    <mergeCell ref="B2:G2"/>
    <mergeCell ref="J2:O2"/>
    <mergeCell ref="C4:K4"/>
    <mergeCell ref="D5:E5"/>
    <mergeCell ref="P5:Q5"/>
    <mergeCell ref="S5:T5"/>
    <mergeCell ref="R2:V2"/>
    <mergeCell ref="S6:T6"/>
  </mergeCells>
  <pageMargins left="0.7" right="0.7" top="0.75" bottom="0.75" header="0.51180555555555496" footer="0.51180555555555496"/>
  <pageSetup paperSize="9" orientation="landscape" horizontalDpi="300" verticalDpi="300" r:id="rId1"/>
  <ignoredErrors>
    <ignoredError sqref="B137" numberStoredAsText="1"/>
  </ignoredErrors>
  <legacyDrawing r:id="rId2"/>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WEIGHT1</vt:lpstr>
      <vt:lpstr>WEIGHT2</vt:lpstr>
      <vt:lpstr>TABLES</vt:lpstr>
      <vt:lpstr>COMBO</vt:lpstr>
      <vt:lpstr>COMPILER</vt:lpstr>
      <vt:lpstr>MYDATA</vt:lpstr>
      <vt:lpstr>CONSUMPTION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None</dc:creator>
  <cp:lastModifiedBy>Anon</cp:lastModifiedBy>
  <cp:revision>1</cp:revision>
  <cp:lastPrinted>2021-12-13T15:02:56Z</cp:lastPrinted>
  <dcterms:created xsi:type="dcterms:W3CDTF">2014-08-14T16:22:57Z</dcterms:created>
  <dcterms:modified xsi:type="dcterms:W3CDTF">2021-12-20T13:16:59Z</dcterms:modified>
  <dc:language>en-GB</dc:language>
</cp:coreProperties>
</file>